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B459Sx78zIJVxqRselaBQPv7xUa5pu8OvQ5txroopBOOqkBiP/X4l/n3k2e+m9doO19Ct3HJj8ESc7v0gcM30Q==" workbookSaltValue="d2UIk5CGcFKzf/IA2mS5d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<sst xmlns="http://schemas.openxmlformats.org/spreadsheetml/2006/main" xmlns:r="http://schemas.openxmlformats.org/officeDocument/2006/relationships" count="114" uniqueCount="114">
  <si>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</si>
  <si>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</si>
  <si>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</si>
  <si>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</si>
  <si>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</si>
  <si>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</si>
  <si>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</si>
  <si>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</si>
  <si>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</si>
  <si>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</si>
  <si>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</si>
  <si>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</si>
  <si>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</si>
  <si>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</si>
  <si>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</si>
  <si>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</si>
  <si>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</si>
  <si>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</si>
  <si>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</si>
  <si>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</si>
  <si>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</si>
  <si>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静岡県　松崎町</t>
  </si>
  <si>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</si>
  <si>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</si>
  <si>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</si>
  <si>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</si>
  <si>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</si>
  <si>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</si>
  <si>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</si>
  <si>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</si>
  <si>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</si>
  <si>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</si>
  <si>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</si>
  <si>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</si>
  <si>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</si>
  <si>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</si>
  <si>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</si>
  <si>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</si>
  <si>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</si>
  <si>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</si>
  <si>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</si>
  <si>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</si>
  <si>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</si>
  <si>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</si>
  <si>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</si>
  <si>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</si>
  <si>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</si>
  <si>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</si>
  <si>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</si>
  <si>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</si>
  <si>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</si>
  <si>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</si>
  <si>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</si>
  <si>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</si>
  <si>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</si>
  <si>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</si>
  <si>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</si>
  <si>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　令和６年度から地方公営企業法を適用し、企業会計方式の会計処理に移行した。
　経常収支比率は99.85％で平均値を上回り、流動比率も高い数値を示しているが、実際は料金収入のみで費用を賄うことができず、一般会計からの補助金に頼っている状況となっており、経費回収率は100％に満たない数値となっている。
　地区人口、観光交流人口の減少により、施設利用者は平成27年度より減少し続けている。今後も過疎化、高齢化により地域住民は減少していくことが予想されるため、施設運転経費の削減、施設運転の効率化が必要となっている。</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</si>
  <si>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</si>
  <si>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</si>
  <si>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</si>
  <si>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</si>
  <si>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</si>
  <si>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</si>
  <si>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</si>
  <si>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</si>
  <si>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</si>
  <si>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</si>
  <si>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</si>
  <si>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</si>
  <si>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</si>
  <si>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</si>
  <si>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</si>
  <si>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</si>
  <si>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</si>
  <si>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</si>
  <si>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</si>
  <si>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</si>
  <si>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</si>
  <si>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</si>
  <si>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</si>
  <si>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</si>
  <si>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</si>
  <si>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</si>
  <si>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</si>
  <si>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</si>
  <si>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</si>
  <si>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</si>
  <si>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</si>
  <si>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</si>
  <si>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</si>
  <si>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</si>
  <si>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</si>
  <si>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</si>
  <si>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</si>
  <si>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</si>
  <si>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</si>
  <si>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</si>
  <si>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</si>
  <si>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漁業集落排水</t>
  </si>
  <si>
    <t>H1</t>
  </si>
  <si>
    <t>Ｎ－４年度</t>
    <rPh sb="3" eb="5">
      <t>ネンド</t>
    </rPh>
    <phoneticPr fontId="1"/>
  </si>
  <si>
    <t>非設置</t>
  </si>
  <si>
    <t>-</t>
  </si>
  <si>
    <t>Ｎ－３年度</t>
    <rPh sb="3" eb="5">
      <t>ネンド</t>
    </rPh>
    <phoneticPr fontId="1"/>
  </si>
  <si>
    <t>Ｎ－２年度</t>
    <rPh sb="3" eb="5">
      <t>ネンド</t>
    </rPh>
    <phoneticPr fontId="1"/>
  </si>
  <si>
    <t>　令和６年度から地方公営企業法を適用したため、過去との比較はできないが、今後も過疎化や高齢化により処理区域の人口は減少していくことが予想されるため、施設利用率は下がり、使用料の増収は望めないと思われる。
　施設の重要設備の修繕が必要となってきており、修繕費が増額傾向となっている。
　現在の資金では、老朽化が進んだ施設を一度に改修することは困難であるため、最適化構想に基づき施設の長寿命化を図るとともに更新時期の平準化を行い、計画的な改修の検討により持続可能な運営をしていく必要がある。</t>
  </si>
  <si>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</si>
  <si>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</si>
  <si>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</si>
  <si>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</si>
  <si>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</si>
  <si>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</si>
  <si>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有形固定資産減価償却率は低い数値となっているが、これは企業会計移行時は、償却対象資産の帳簿価格を移行時点の経過年数に相当する減価償却累計額を控除した価格としているためであり、実際は、施設稼働から現在に至るまで施設更新を実施していないため、全体的に老朽化が進んでいる。
　日々のメンテナンスや設備の交換、修繕により対応しており、施設停止等の重篤なトラブルもなく施設は稼働している。
　今後も施設利用を継続する必要があるため、施設の機能診断や最適化構想を踏まえて、計画的な設備更新を検討する必要がある。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</si>
</sst>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53.16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32.82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85.76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99.54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8.6199999999999992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32.49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48.87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1415.04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66.510000000000005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52.14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871.87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71.319999999999993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45.44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254.2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373.54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【71.46】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【1,223.19】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【80.97】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【462.49】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【37.21】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2" sqref="B2:BZ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静岡県　松崎町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漁業集落排水</v>
      </c>
      <c r="Q8" s="6"/>
      <c r="R8" s="6"/>
      <c r="S8" s="6"/>
      <c r="T8" s="6"/>
      <c r="U8" s="6"/>
      <c r="V8" s="6"/>
      <c r="W8" s="6" t="str">
        <f>データ!L6</f>
        <v>H1</v>
      </c>
      <c r="X8" s="6"/>
      <c r="Y8" s="6"/>
      <c r="Z8" s="6"/>
      <c r="AA8" s="6"/>
      <c r="AB8" s="6"/>
      <c r="AC8" s="6"/>
      <c r="AD8" s="20" t="str">
        <f>データ!$M$6</f>
        <v>非設置</v>
      </c>
      <c r="AE8" s="20"/>
      <c r="AF8" s="20"/>
      <c r="AG8" s="20"/>
      <c r="AH8" s="20"/>
      <c r="AI8" s="20"/>
      <c r="AJ8" s="20"/>
      <c r="AK8" s="3"/>
      <c r="AL8" s="21">
        <f>データ!S6</f>
        <v>5658</v>
      </c>
      <c r="AM8" s="21"/>
      <c r="AN8" s="21"/>
      <c r="AO8" s="21"/>
      <c r="AP8" s="21"/>
      <c r="AQ8" s="21"/>
      <c r="AR8" s="21"/>
      <c r="AS8" s="21"/>
      <c r="AT8" s="7">
        <f>データ!T6</f>
        <v>85.11</v>
      </c>
      <c r="AU8" s="7"/>
      <c r="AV8" s="7"/>
      <c r="AW8" s="7"/>
      <c r="AX8" s="7"/>
      <c r="AY8" s="7"/>
      <c r="AZ8" s="7"/>
      <c r="BA8" s="7"/>
      <c r="BB8" s="7">
        <f>データ!U6</f>
        <v>66.48</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96.66</v>
      </c>
      <c r="J10" s="7"/>
      <c r="K10" s="7"/>
      <c r="L10" s="7"/>
      <c r="M10" s="7"/>
      <c r="N10" s="7"/>
      <c r="O10" s="7"/>
      <c r="P10" s="7">
        <f>データ!P6</f>
        <v>7.82</v>
      </c>
      <c r="Q10" s="7"/>
      <c r="R10" s="7"/>
      <c r="S10" s="7"/>
      <c r="T10" s="7"/>
      <c r="U10" s="7"/>
      <c r="V10" s="7"/>
      <c r="W10" s="7">
        <f>データ!Q6</f>
        <v>126.5</v>
      </c>
      <c r="X10" s="7"/>
      <c r="Y10" s="7"/>
      <c r="Z10" s="7"/>
      <c r="AA10" s="7"/>
      <c r="AB10" s="7"/>
      <c r="AC10" s="7"/>
      <c r="AD10" s="21">
        <f>データ!R6</f>
        <v>3479</v>
      </c>
      <c r="AE10" s="21"/>
      <c r="AF10" s="21"/>
      <c r="AG10" s="21"/>
      <c r="AH10" s="21"/>
      <c r="AI10" s="21"/>
      <c r="AJ10" s="21"/>
      <c r="AK10" s="2"/>
      <c r="AL10" s="21">
        <f>データ!V6</f>
        <v>437</v>
      </c>
      <c r="AM10" s="21"/>
      <c r="AN10" s="21"/>
      <c r="AO10" s="21"/>
      <c r="AP10" s="21"/>
      <c r="AQ10" s="21"/>
      <c r="AR10" s="21"/>
      <c r="AS10" s="21"/>
      <c r="AT10" s="7">
        <f>データ!W6</f>
        <v>1.53</v>
      </c>
      <c r="AU10" s="7"/>
      <c r="AV10" s="7"/>
      <c r="AW10" s="7"/>
      <c r="AX10" s="7"/>
      <c r="AY10" s="7"/>
      <c r="AZ10" s="7"/>
      <c r="BA10" s="7"/>
      <c r="BB10" s="7">
        <f>データ!X6</f>
        <v>285.62</v>
      </c>
      <c r="BC10" s="7"/>
      <c r="BD10" s="7"/>
      <c r="BE10" s="7"/>
      <c r="BF10" s="7"/>
      <c r="BG10" s="7"/>
      <c r="BH10" s="7"/>
      <c r="BI10" s="7"/>
      <c r="BJ10" s="2"/>
      <c r="BK10" s="2"/>
      <c r="BL10" s="29" t="s">
        <v>38</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57</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106</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7qv/6juDK95DRugSlw9uraCNMrFW4q5eHxhZxG1QlJThXCEFNDJIvh+/5NkDYhDXqOFMotNoIih+iolSgRx9iA==" saltValue="Ky6TC9s6PUr3FDhCojsp+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58</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59</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34</v>
      </c>
      <c r="C3" s="58" t="s">
        <v>61</v>
      </c>
      <c r="D3" s="58" t="s">
        <v>40</v>
      </c>
      <c r="E3" s="58" t="s">
        <v>6</v>
      </c>
      <c r="F3" s="58" t="s">
        <v>5</v>
      </c>
      <c r="G3" s="58" t="s">
        <v>26</v>
      </c>
      <c r="H3" s="64" t="s">
        <v>62</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63</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65</v>
      </c>
      <c r="CC4" s="76"/>
      <c r="CD4" s="76"/>
      <c r="CE4" s="76"/>
      <c r="CF4" s="76"/>
      <c r="CG4" s="76"/>
      <c r="CH4" s="76"/>
      <c r="CI4" s="76"/>
      <c r="CJ4" s="76"/>
      <c r="CK4" s="76"/>
      <c r="CL4" s="76"/>
      <c r="CM4" s="76" t="s">
        <v>0</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8">
      <c r="A5" s="56" t="s">
        <v>70</v>
      </c>
      <c r="B5" s="60"/>
      <c r="C5" s="60"/>
      <c r="D5" s="60"/>
      <c r="E5" s="60"/>
      <c r="F5" s="60"/>
      <c r="G5" s="60"/>
      <c r="H5" s="66" t="s">
        <v>60</v>
      </c>
      <c r="I5" s="66" t="s">
        <v>71</v>
      </c>
      <c r="J5" s="66" t="s">
        <v>72</v>
      </c>
      <c r="K5" s="66" t="s">
        <v>73</v>
      </c>
      <c r="L5" s="66" t="s">
        <v>74</v>
      </c>
      <c r="M5" s="66" t="s">
        <v>7</v>
      </c>
      <c r="N5" s="66" t="s">
        <v>75</v>
      </c>
      <c r="O5" s="66" t="s">
        <v>76</v>
      </c>
      <c r="P5" s="66" t="s">
        <v>77</v>
      </c>
      <c r="Q5" s="66" t="s">
        <v>78</v>
      </c>
      <c r="R5" s="66" t="s">
        <v>79</v>
      </c>
      <c r="S5" s="66" t="s">
        <v>80</v>
      </c>
      <c r="T5" s="66" t="s">
        <v>81</v>
      </c>
      <c r="U5" s="66" t="s">
        <v>1</v>
      </c>
      <c r="V5" s="66" t="s">
        <v>82</v>
      </c>
      <c r="W5" s="66" t="s">
        <v>83</v>
      </c>
      <c r="X5" s="66" t="s">
        <v>84</v>
      </c>
      <c r="Y5" s="66" t="s">
        <v>85</v>
      </c>
      <c r="Z5" s="66" t="s">
        <v>86</v>
      </c>
      <c r="AA5" s="66" t="s">
        <v>87</v>
      </c>
      <c r="AB5" s="66" t="s">
        <v>88</v>
      </c>
      <c r="AC5" s="66" t="s">
        <v>89</v>
      </c>
      <c r="AD5" s="66" t="s">
        <v>90</v>
      </c>
      <c r="AE5" s="66" t="s">
        <v>92</v>
      </c>
      <c r="AF5" s="66" t="s">
        <v>93</v>
      </c>
      <c r="AG5" s="66" t="s">
        <v>94</v>
      </c>
      <c r="AH5" s="66" t="s">
        <v>95</v>
      </c>
      <c r="AI5" s="66" t="s">
        <v>46</v>
      </c>
      <c r="AJ5" s="66" t="s">
        <v>85</v>
      </c>
      <c r="AK5" s="66" t="s">
        <v>86</v>
      </c>
      <c r="AL5" s="66" t="s">
        <v>87</v>
      </c>
      <c r="AM5" s="66" t="s">
        <v>88</v>
      </c>
      <c r="AN5" s="66" t="s">
        <v>89</v>
      </c>
      <c r="AO5" s="66" t="s">
        <v>90</v>
      </c>
      <c r="AP5" s="66" t="s">
        <v>92</v>
      </c>
      <c r="AQ5" s="66" t="s">
        <v>93</v>
      </c>
      <c r="AR5" s="66" t="s">
        <v>94</v>
      </c>
      <c r="AS5" s="66" t="s">
        <v>95</v>
      </c>
      <c r="AT5" s="66" t="s">
        <v>91</v>
      </c>
      <c r="AU5" s="66" t="s">
        <v>85</v>
      </c>
      <c r="AV5" s="66" t="s">
        <v>86</v>
      </c>
      <c r="AW5" s="66" t="s">
        <v>87</v>
      </c>
      <c r="AX5" s="66" t="s">
        <v>88</v>
      </c>
      <c r="AY5" s="66" t="s">
        <v>89</v>
      </c>
      <c r="AZ5" s="66" t="s">
        <v>90</v>
      </c>
      <c r="BA5" s="66" t="s">
        <v>92</v>
      </c>
      <c r="BB5" s="66" t="s">
        <v>93</v>
      </c>
      <c r="BC5" s="66" t="s">
        <v>94</v>
      </c>
      <c r="BD5" s="66" t="s">
        <v>95</v>
      </c>
      <c r="BE5" s="66" t="s">
        <v>91</v>
      </c>
      <c r="BF5" s="66" t="s">
        <v>85</v>
      </c>
      <c r="BG5" s="66" t="s">
        <v>86</v>
      </c>
      <c r="BH5" s="66" t="s">
        <v>87</v>
      </c>
      <c r="BI5" s="66" t="s">
        <v>88</v>
      </c>
      <c r="BJ5" s="66" t="s">
        <v>89</v>
      </c>
      <c r="BK5" s="66" t="s">
        <v>90</v>
      </c>
      <c r="BL5" s="66" t="s">
        <v>92</v>
      </c>
      <c r="BM5" s="66" t="s">
        <v>93</v>
      </c>
      <c r="BN5" s="66" t="s">
        <v>94</v>
      </c>
      <c r="BO5" s="66" t="s">
        <v>95</v>
      </c>
      <c r="BP5" s="66" t="s">
        <v>91</v>
      </c>
      <c r="BQ5" s="66" t="s">
        <v>85</v>
      </c>
      <c r="BR5" s="66" t="s">
        <v>86</v>
      </c>
      <c r="BS5" s="66" t="s">
        <v>87</v>
      </c>
      <c r="BT5" s="66" t="s">
        <v>88</v>
      </c>
      <c r="BU5" s="66" t="s">
        <v>89</v>
      </c>
      <c r="BV5" s="66" t="s">
        <v>90</v>
      </c>
      <c r="BW5" s="66" t="s">
        <v>92</v>
      </c>
      <c r="BX5" s="66" t="s">
        <v>93</v>
      </c>
      <c r="BY5" s="66" t="s">
        <v>94</v>
      </c>
      <c r="BZ5" s="66" t="s">
        <v>95</v>
      </c>
      <c r="CA5" s="66" t="s">
        <v>91</v>
      </c>
      <c r="CB5" s="66" t="s">
        <v>85</v>
      </c>
      <c r="CC5" s="66" t="s">
        <v>86</v>
      </c>
      <c r="CD5" s="66" t="s">
        <v>87</v>
      </c>
      <c r="CE5" s="66" t="s">
        <v>88</v>
      </c>
      <c r="CF5" s="66" t="s">
        <v>89</v>
      </c>
      <c r="CG5" s="66" t="s">
        <v>90</v>
      </c>
      <c r="CH5" s="66" t="s">
        <v>92</v>
      </c>
      <c r="CI5" s="66" t="s">
        <v>93</v>
      </c>
      <c r="CJ5" s="66" t="s">
        <v>94</v>
      </c>
      <c r="CK5" s="66" t="s">
        <v>95</v>
      </c>
      <c r="CL5" s="66" t="s">
        <v>91</v>
      </c>
      <c r="CM5" s="66" t="s">
        <v>85</v>
      </c>
      <c r="CN5" s="66" t="s">
        <v>86</v>
      </c>
      <c r="CO5" s="66" t="s">
        <v>87</v>
      </c>
      <c r="CP5" s="66" t="s">
        <v>88</v>
      </c>
      <c r="CQ5" s="66" t="s">
        <v>89</v>
      </c>
      <c r="CR5" s="66" t="s">
        <v>90</v>
      </c>
      <c r="CS5" s="66" t="s">
        <v>92</v>
      </c>
      <c r="CT5" s="66" t="s">
        <v>93</v>
      </c>
      <c r="CU5" s="66" t="s">
        <v>94</v>
      </c>
      <c r="CV5" s="66" t="s">
        <v>95</v>
      </c>
      <c r="CW5" s="66" t="s">
        <v>91</v>
      </c>
      <c r="CX5" s="66" t="s">
        <v>85</v>
      </c>
      <c r="CY5" s="66" t="s">
        <v>86</v>
      </c>
      <c r="CZ5" s="66" t="s">
        <v>87</v>
      </c>
      <c r="DA5" s="66" t="s">
        <v>88</v>
      </c>
      <c r="DB5" s="66" t="s">
        <v>89</v>
      </c>
      <c r="DC5" s="66" t="s">
        <v>90</v>
      </c>
      <c r="DD5" s="66" t="s">
        <v>92</v>
      </c>
      <c r="DE5" s="66" t="s">
        <v>93</v>
      </c>
      <c r="DF5" s="66" t="s">
        <v>94</v>
      </c>
      <c r="DG5" s="66" t="s">
        <v>95</v>
      </c>
      <c r="DH5" s="66" t="s">
        <v>91</v>
      </c>
      <c r="DI5" s="66" t="s">
        <v>85</v>
      </c>
      <c r="DJ5" s="66" t="s">
        <v>86</v>
      </c>
      <c r="DK5" s="66" t="s">
        <v>87</v>
      </c>
      <c r="DL5" s="66" t="s">
        <v>88</v>
      </c>
      <c r="DM5" s="66" t="s">
        <v>89</v>
      </c>
      <c r="DN5" s="66" t="s">
        <v>90</v>
      </c>
      <c r="DO5" s="66" t="s">
        <v>92</v>
      </c>
      <c r="DP5" s="66" t="s">
        <v>93</v>
      </c>
      <c r="DQ5" s="66" t="s">
        <v>94</v>
      </c>
      <c r="DR5" s="66" t="s">
        <v>95</v>
      </c>
      <c r="DS5" s="66" t="s">
        <v>91</v>
      </c>
      <c r="DT5" s="66" t="s">
        <v>85</v>
      </c>
      <c r="DU5" s="66" t="s">
        <v>86</v>
      </c>
      <c r="DV5" s="66" t="s">
        <v>87</v>
      </c>
      <c r="DW5" s="66" t="s">
        <v>88</v>
      </c>
      <c r="DX5" s="66" t="s">
        <v>89</v>
      </c>
      <c r="DY5" s="66" t="s">
        <v>90</v>
      </c>
      <c r="DZ5" s="66" t="s">
        <v>92</v>
      </c>
      <c r="EA5" s="66" t="s">
        <v>93</v>
      </c>
      <c r="EB5" s="66" t="s">
        <v>94</v>
      </c>
      <c r="EC5" s="66" t="s">
        <v>95</v>
      </c>
      <c r="ED5" s="66" t="s">
        <v>91</v>
      </c>
      <c r="EE5" s="66" t="s">
        <v>85</v>
      </c>
      <c r="EF5" s="66" t="s">
        <v>86</v>
      </c>
      <c r="EG5" s="66" t="s">
        <v>87</v>
      </c>
      <c r="EH5" s="66" t="s">
        <v>88</v>
      </c>
      <c r="EI5" s="66" t="s">
        <v>89</v>
      </c>
      <c r="EJ5" s="66" t="s">
        <v>90</v>
      </c>
      <c r="EK5" s="66" t="s">
        <v>92</v>
      </c>
      <c r="EL5" s="66" t="s">
        <v>93</v>
      </c>
      <c r="EM5" s="66" t="s">
        <v>94</v>
      </c>
      <c r="EN5" s="66" t="s">
        <v>95</v>
      </c>
      <c r="EO5" s="66" t="s">
        <v>91</v>
      </c>
    </row>
    <row r="6" spans="1:148" s="55" customFormat="1">
      <c r="A6" s="56" t="s">
        <v>96</v>
      </c>
      <c r="B6" s="61">
        <f t="shared" ref="B6:X6" si="1">B7</f>
        <v>2024</v>
      </c>
      <c r="C6" s="61">
        <f t="shared" si="1"/>
        <v>223051</v>
      </c>
      <c r="D6" s="61">
        <f t="shared" si="1"/>
        <v>46</v>
      </c>
      <c r="E6" s="61">
        <f t="shared" si="1"/>
        <v>17</v>
      </c>
      <c r="F6" s="61">
        <f t="shared" si="1"/>
        <v>6</v>
      </c>
      <c r="G6" s="61">
        <f t="shared" si="1"/>
        <v>0</v>
      </c>
      <c r="H6" s="61" t="str">
        <f t="shared" si="1"/>
        <v>静岡県　松崎町</v>
      </c>
      <c r="I6" s="61" t="str">
        <f t="shared" si="1"/>
        <v>法適用</v>
      </c>
      <c r="J6" s="61" t="str">
        <f t="shared" si="1"/>
        <v>下水道事業</v>
      </c>
      <c r="K6" s="61" t="str">
        <f t="shared" si="1"/>
        <v>漁業集落排水</v>
      </c>
      <c r="L6" s="61" t="str">
        <f t="shared" si="1"/>
        <v>H1</v>
      </c>
      <c r="M6" s="61" t="str">
        <f t="shared" si="1"/>
        <v>非設置</v>
      </c>
      <c r="N6" s="69" t="str">
        <f t="shared" si="1"/>
        <v>-</v>
      </c>
      <c r="O6" s="69">
        <f t="shared" si="1"/>
        <v>96.66</v>
      </c>
      <c r="P6" s="69">
        <f t="shared" si="1"/>
        <v>7.82</v>
      </c>
      <c r="Q6" s="69">
        <f t="shared" si="1"/>
        <v>126.5</v>
      </c>
      <c r="R6" s="69">
        <f t="shared" si="1"/>
        <v>3479</v>
      </c>
      <c r="S6" s="69">
        <f t="shared" si="1"/>
        <v>5658</v>
      </c>
      <c r="T6" s="69">
        <f t="shared" si="1"/>
        <v>85.11</v>
      </c>
      <c r="U6" s="69">
        <f t="shared" si="1"/>
        <v>66.48</v>
      </c>
      <c r="V6" s="69">
        <f t="shared" si="1"/>
        <v>437</v>
      </c>
      <c r="W6" s="69">
        <f t="shared" si="1"/>
        <v>1.53</v>
      </c>
      <c r="X6" s="69">
        <f t="shared" si="1"/>
        <v>285.62</v>
      </c>
      <c r="Y6" s="77" t="str">
        <f t="shared" ref="Y6:AH6" si="2">IF(Y7="",NA(),Y7)</f>
        <v>-</v>
      </c>
      <c r="Z6" s="77" t="str">
        <f t="shared" si="2"/>
        <v>-</v>
      </c>
      <c r="AA6" s="77" t="str">
        <f t="shared" si="2"/>
        <v>-</v>
      </c>
      <c r="AB6" s="77" t="str">
        <f t="shared" si="2"/>
        <v>-</v>
      </c>
      <c r="AC6" s="77">
        <f t="shared" si="2"/>
        <v>99.85</v>
      </c>
      <c r="AD6" s="77" t="str">
        <f t="shared" si="2"/>
        <v>-</v>
      </c>
      <c r="AE6" s="77" t="str">
        <f t="shared" si="2"/>
        <v>-</v>
      </c>
      <c r="AF6" s="77" t="str">
        <f t="shared" si="2"/>
        <v>-</v>
      </c>
      <c r="AG6" s="77" t="str">
        <f t="shared" si="2"/>
        <v>-</v>
      </c>
      <c r="AH6" s="77">
        <f t="shared" si="2"/>
        <v>99.54</v>
      </c>
      <c r="AI6" s="69" t="str">
        <f>IF(AI7="","",IF(AI7="-","【-】","【"&amp;SUBSTITUTE(TEXT(AI7,"#,##0.00"),"-","△")&amp;"】"))</f>
        <v>【104.55】</v>
      </c>
      <c r="AJ6" s="77" t="str">
        <f t="shared" ref="AJ6:AS6" si="3">IF(AJ7="",NA(),AJ7)</f>
        <v>-</v>
      </c>
      <c r="AK6" s="77" t="str">
        <f t="shared" si="3"/>
        <v>-</v>
      </c>
      <c r="AL6" s="77" t="str">
        <f t="shared" si="3"/>
        <v>-</v>
      </c>
      <c r="AM6" s="77" t="str">
        <f t="shared" si="3"/>
        <v>-</v>
      </c>
      <c r="AN6" s="77">
        <f t="shared" si="3"/>
        <v>1.37</v>
      </c>
      <c r="AO6" s="77" t="str">
        <f t="shared" si="3"/>
        <v>-</v>
      </c>
      <c r="AP6" s="77" t="str">
        <f t="shared" si="3"/>
        <v>-</v>
      </c>
      <c r="AQ6" s="77" t="str">
        <f t="shared" si="3"/>
        <v>-</v>
      </c>
      <c r="AR6" s="77" t="str">
        <f t="shared" si="3"/>
        <v>-</v>
      </c>
      <c r="AS6" s="77">
        <f t="shared" si="3"/>
        <v>48.87</v>
      </c>
      <c r="AT6" s="69" t="str">
        <f>IF(AT7="","",IF(AT7="-","【-】","【"&amp;SUBSTITUTE(TEXT(AT7,"#,##0.00"),"-","△")&amp;"】"))</f>
        <v>【84.87】</v>
      </c>
      <c r="AU6" s="77" t="str">
        <f t="shared" ref="AU6:BD6" si="4">IF(AU7="",NA(),AU7)</f>
        <v>-</v>
      </c>
      <c r="AV6" s="77" t="str">
        <f t="shared" si="4"/>
        <v>-</v>
      </c>
      <c r="AW6" s="77" t="str">
        <f t="shared" si="4"/>
        <v>-</v>
      </c>
      <c r="AX6" s="77" t="str">
        <f t="shared" si="4"/>
        <v>-</v>
      </c>
      <c r="AY6" s="77">
        <f t="shared" si="4"/>
        <v>1415.04</v>
      </c>
      <c r="AZ6" s="77" t="str">
        <f t="shared" si="4"/>
        <v>-</v>
      </c>
      <c r="BA6" s="77" t="str">
        <f t="shared" si="4"/>
        <v>-</v>
      </c>
      <c r="BB6" s="77" t="str">
        <f t="shared" si="4"/>
        <v>-</v>
      </c>
      <c r="BC6" s="77" t="str">
        <f t="shared" si="4"/>
        <v>-</v>
      </c>
      <c r="BD6" s="77">
        <f t="shared" si="4"/>
        <v>66.510000000000005</v>
      </c>
      <c r="BE6" s="69" t="str">
        <f>IF(BE7="","",IF(BE7="-","【-】","【"&amp;SUBSTITUTE(TEXT(BE7,"#,##0.00"),"-","△")&amp;"】"))</f>
        <v>【71.46】</v>
      </c>
      <c r="BF6" s="77" t="str">
        <f t="shared" ref="BF6:BO6" si="5">IF(BF7="",NA(),BF7)</f>
        <v>-</v>
      </c>
      <c r="BG6" s="77" t="str">
        <f t="shared" si="5"/>
        <v>-</v>
      </c>
      <c r="BH6" s="77" t="str">
        <f t="shared" si="5"/>
        <v>-</v>
      </c>
      <c r="BI6" s="77" t="str">
        <f t="shared" si="5"/>
        <v>-</v>
      </c>
      <c r="BJ6" s="77">
        <f t="shared" si="5"/>
        <v>52.14</v>
      </c>
      <c r="BK6" s="77" t="str">
        <f t="shared" si="5"/>
        <v>-</v>
      </c>
      <c r="BL6" s="77" t="str">
        <f t="shared" si="5"/>
        <v>-</v>
      </c>
      <c r="BM6" s="77" t="str">
        <f t="shared" si="5"/>
        <v>-</v>
      </c>
      <c r="BN6" s="77" t="str">
        <f t="shared" si="5"/>
        <v>-</v>
      </c>
      <c r="BO6" s="77">
        <f t="shared" si="5"/>
        <v>871.87</v>
      </c>
      <c r="BP6" s="69" t="str">
        <f>IF(BP7="","",IF(BP7="-","【-】","【"&amp;SUBSTITUTE(TEXT(BP7,"#,##0.00"),"-","△")&amp;"】"))</f>
        <v>【1,223.19】</v>
      </c>
      <c r="BQ6" s="77" t="str">
        <f t="shared" ref="BQ6:BZ6" si="6">IF(BQ7="",NA(),BQ7)</f>
        <v>-</v>
      </c>
      <c r="BR6" s="77" t="str">
        <f t="shared" si="6"/>
        <v>-</v>
      </c>
      <c r="BS6" s="77" t="str">
        <f t="shared" si="6"/>
        <v>-</v>
      </c>
      <c r="BT6" s="77" t="str">
        <f t="shared" si="6"/>
        <v>-</v>
      </c>
      <c r="BU6" s="77">
        <f t="shared" si="6"/>
        <v>71.319999999999993</v>
      </c>
      <c r="BV6" s="77" t="str">
        <f t="shared" si="6"/>
        <v>-</v>
      </c>
      <c r="BW6" s="77" t="str">
        <f t="shared" si="6"/>
        <v>-</v>
      </c>
      <c r="BX6" s="77" t="str">
        <f t="shared" si="6"/>
        <v>-</v>
      </c>
      <c r="BY6" s="77" t="str">
        <f t="shared" si="6"/>
        <v>-</v>
      </c>
      <c r="BZ6" s="77">
        <f t="shared" si="6"/>
        <v>45.44</v>
      </c>
      <c r="CA6" s="69" t="str">
        <f>IF(CA7="","",IF(CA7="-","【-】","【"&amp;SUBSTITUTE(TEXT(CA7,"#,##0.00"),"-","△")&amp;"】"))</f>
        <v>【37.21】</v>
      </c>
      <c r="CB6" s="77" t="str">
        <f t="shared" ref="CB6:CK6" si="7">IF(CB7="",NA(),CB7)</f>
        <v>-</v>
      </c>
      <c r="CC6" s="77" t="str">
        <f t="shared" si="7"/>
        <v>-</v>
      </c>
      <c r="CD6" s="77" t="str">
        <f t="shared" si="7"/>
        <v>-</v>
      </c>
      <c r="CE6" s="77" t="str">
        <f t="shared" si="7"/>
        <v>-</v>
      </c>
      <c r="CF6" s="77">
        <f t="shared" si="7"/>
        <v>254.2</v>
      </c>
      <c r="CG6" s="77" t="str">
        <f t="shared" si="7"/>
        <v>-</v>
      </c>
      <c r="CH6" s="77" t="str">
        <f t="shared" si="7"/>
        <v>-</v>
      </c>
      <c r="CI6" s="77" t="str">
        <f t="shared" si="7"/>
        <v>-</v>
      </c>
      <c r="CJ6" s="77" t="str">
        <f t="shared" si="7"/>
        <v>-</v>
      </c>
      <c r="CK6" s="77">
        <f t="shared" si="7"/>
        <v>373.54</v>
      </c>
      <c r="CL6" s="69" t="str">
        <f>IF(CL7="","",IF(CL7="-","【-】","【"&amp;SUBSTITUTE(TEXT(CL7,"#,##0.00"),"-","△")&amp;"】"))</f>
        <v>【462.49】</v>
      </c>
      <c r="CM6" s="77" t="str">
        <f t="shared" ref="CM6:CV6" si="8">IF(CM7="",NA(),CM7)</f>
        <v>-</v>
      </c>
      <c r="CN6" s="77" t="str">
        <f t="shared" si="8"/>
        <v>-</v>
      </c>
      <c r="CO6" s="77" t="str">
        <f t="shared" si="8"/>
        <v>-</v>
      </c>
      <c r="CP6" s="77" t="str">
        <f t="shared" si="8"/>
        <v>-</v>
      </c>
      <c r="CQ6" s="77">
        <f t="shared" si="8"/>
        <v>53.16</v>
      </c>
      <c r="CR6" s="77" t="str">
        <f t="shared" si="8"/>
        <v>-</v>
      </c>
      <c r="CS6" s="77" t="str">
        <f t="shared" si="8"/>
        <v>-</v>
      </c>
      <c r="CT6" s="77" t="str">
        <f t="shared" si="8"/>
        <v>-</v>
      </c>
      <c r="CU6" s="77" t="str">
        <f t="shared" si="8"/>
        <v>-</v>
      </c>
      <c r="CV6" s="77">
        <f t="shared" si="8"/>
        <v>32.82</v>
      </c>
      <c r="CW6" s="69" t="str">
        <f>IF(CW7="","",IF(CW7="-","【-】","【"&amp;SUBSTITUTE(TEXT(CW7,"#,##0.00"),"-","△")&amp;"】"))</f>
        <v>【30.09】</v>
      </c>
      <c r="CX6" s="77" t="str">
        <f t="shared" ref="CX6:DG6" si="9">IF(CX7="",NA(),CX7)</f>
        <v>-</v>
      </c>
      <c r="CY6" s="77" t="str">
        <f t="shared" si="9"/>
        <v>-</v>
      </c>
      <c r="CZ6" s="77" t="str">
        <f t="shared" si="9"/>
        <v>-</v>
      </c>
      <c r="DA6" s="77" t="str">
        <f t="shared" si="9"/>
        <v>-</v>
      </c>
      <c r="DB6" s="77">
        <f t="shared" si="9"/>
        <v>100</v>
      </c>
      <c r="DC6" s="77" t="str">
        <f t="shared" si="9"/>
        <v>-</v>
      </c>
      <c r="DD6" s="77" t="str">
        <f t="shared" si="9"/>
        <v>-</v>
      </c>
      <c r="DE6" s="77" t="str">
        <f t="shared" si="9"/>
        <v>-</v>
      </c>
      <c r="DF6" s="77" t="str">
        <f t="shared" si="9"/>
        <v>-</v>
      </c>
      <c r="DG6" s="77">
        <f t="shared" si="9"/>
        <v>85.76</v>
      </c>
      <c r="DH6" s="69" t="str">
        <f>IF(DH7="","",IF(DH7="-","【-】","【"&amp;SUBSTITUTE(TEXT(DH7,"#,##0.00"),"-","△")&amp;"】"))</f>
        <v>【80.97】</v>
      </c>
      <c r="DI6" s="77" t="str">
        <f t="shared" ref="DI6:DR6" si="10">IF(DI7="",NA(),DI7)</f>
        <v>-</v>
      </c>
      <c r="DJ6" s="77" t="str">
        <f t="shared" si="10"/>
        <v>-</v>
      </c>
      <c r="DK6" s="77" t="str">
        <f t="shared" si="10"/>
        <v>-</v>
      </c>
      <c r="DL6" s="77" t="str">
        <f t="shared" si="10"/>
        <v>-</v>
      </c>
      <c r="DM6" s="77">
        <f t="shared" si="10"/>
        <v>8.6199999999999992</v>
      </c>
      <c r="DN6" s="77" t="str">
        <f t="shared" si="10"/>
        <v>-</v>
      </c>
      <c r="DO6" s="77" t="str">
        <f t="shared" si="10"/>
        <v>-</v>
      </c>
      <c r="DP6" s="77" t="str">
        <f t="shared" si="10"/>
        <v>-</v>
      </c>
      <c r="DQ6" s="77" t="str">
        <f t="shared" si="10"/>
        <v>-</v>
      </c>
      <c r="DR6" s="77">
        <f t="shared" si="10"/>
        <v>32.49</v>
      </c>
      <c r="DS6" s="69" t="str">
        <f>IF(DS7="","",IF(DS7="-","【-】","【"&amp;SUBSTITUTE(TEXT(DS7,"#,##0.00"),"-","△")&amp;"】"))</f>
        <v>【26.63】</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69">
        <f t="shared" si="11"/>
        <v>0</v>
      </c>
      <c r="ED6" s="69" t="str">
        <f>IF(ED7="","",IF(ED7="-","【-】","【"&amp;SUBSTITUTE(TEXT(ED7,"#,##0.00"),"-","△")&amp;"】"))</f>
        <v>【0.00】</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69">
        <f t="shared" si="12"/>
        <v>0</v>
      </c>
      <c r="EO6" s="69" t="str">
        <f>IF(EO7="","",IF(EO7="-","【-】","【"&amp;SUBSTITUTE(TEXT(EO7,"#,##0.00"),"-","△")&amp;"】"))</f>
        <v>【0.00】</v>
      </c>
    </row>
    <row r="7" spans="1:148" s="55" customFormat="1">
      <c r="A7" s="56"/>
      <c r="B7" s="62">
        <v>2024</v>
      </c>
      <c r="C7" s="62">
        <v>223051</v>
      </c>
      <c r="D7" s="62">
        <v>46</v>
      </c>
      <c r="E7" s="62">
        <v>17</v>
      </c>
      <c r="F7" s="62">
        <v>6</v>
      </c>
      <c r="G7" s="62">
        <v>0</v>
      </c>
      <c r="H7" s="62" t="s">
        <v>21</v>
      </c>
      <c r="I7" s="62" t="s">
        <v>97</v>
      </c>
      <c r="J7" s="62" t="s">
        <v>98</v>
      </c>
      <c r="K7" s="62" t="s">
        <v>99</v>
      </c>
      <c r="L7" s="62" t="s">
        <v>100</v>
      </c>
      <c r="M7" s="62" t="s">
        <v>102</v>
      </c>
      <c r="N7" s="70" t="s">
        <v>103</v>
      </c>
      <c r="O7" s="70">
        <v>96.66</v>
      </c>
      <c r="P7" s="70">
        <v>7.82</v>
      </c>
      <c r="Q7" s="70">
        <v>126.5</v>
      </c>
      <c r="R7" s="70">
        <v>3479</v>
      </c>
      <c r="S7" s="70">
        <v>5658</v>
      </c>
      <c r="T7" s="70">
        <v>85.11</v>
      </c>
      <c r="U7" s="70">
        <v>66.48</v>
      </c>
      <c r="V7" s="70">
        <v>437</v>
      </c>
      <c r="W7" s="70">
        <v>1.53</v>
      </c>
      <c r="X7" s="70">
        <v>285.62</v>
      </c>
      <c r="Y7" s="70" t="s">
        <v>103</v>
      </c>
      <c r="Z7" s="70" t="s">
        <v>103</v>
      </c>
      <c r="AA7" s="70" t="s">
        <v>103</v>
      </c>
      <c r="AB7" s="70" t="s">
        <v>103</v>
      </c>
      <c r="AC7" s="70">
        <v>99.85</v>
      </c>
      <c r="AD7" s="70" t="s">
        <v>103</v>
      </c>
      <c r="AE7" s="70" t="s">
        <v>103</v>
      </c>
      <c r="AF7" s="70" t="s">
        <v>103</v>
      </c>
      <c r="AG7" s="70" t="s">
        <v>103</v>
      </c>
      <c r="AH7" s="70">
        <v>99.54</v>
      </c>
      <c r="AI7" s="70">
        <v>104.55</v>
      </c>
      <c r="AJ7" s="70" t="s">
        <v>103</v>
      </c>
      <c r="AK7" s="70" t="s">
        <v>103</v>
      </c>
      <c r="AL7" s="70" t="s">
        <v>103</v>
      </c>
      <c r="AM7" s="70" t="s">
        <v>103</v>
      </c>
      <c r="AN7" s="70">
        <v>1.37</v>
      </c>
      <c r="AO7" s="70" t="s">
        <v>103</v>
      </c>
      <c r="AP7" s="70" t="s">
        <v>103</v>
      </c>
      <c r="AQ7" s="70" t="s">
        <v>103</v>
      </c>
      <c r="AR7" s="70" t="s">
        <v>103</v>
      </c>
      <c r="AS7" s="70">
        <v>48.87</v>
      </c>
      <c r="AT7" s="70">
        <v>84.87</v>
      </c>
      <c r="AU7" s="70" t="s">
        <v>103</v>
      </c>
      <c r="AV7" s="70" t="s">
        <v>103</v>
      </c>
      <c r="AW7" s="70" t="s">
        <v>103</v>
      </c>
      <c r="AX7" s="70" t="s">
        <v>103</v>
      </c>
      <c r="AY7" s="70">
        <v>1415.04</v>
      </c>
      <c r="AZ7" s="70" t="s">
        <v>103</v>
      </c>
      <c r="BA7" s="70" t="s">
        <v>103</v>
      </c>
      <c r="BB7" s="70" t="s">
        <v>103</v>
      </c>
      <c r="BC7" s="70" t="s">
        <v>103</v>
      </c>
      <c r="BD7" s="70">
        <v>66.510000000000005</v>
      </c>
      <c r="BE7" s="70">
        <v>71.459999999999994</v>
      </c>
      <c r="BF7" s="70" t="s">
        <v>103</v>
      </c>
      <c r="BG7" s="70" t="s">
        <v>103</v>
      </c>
      <c r="BH7" s="70" t="s">
        <v>103</v>
      </c>
      <c r="BI7" s="70" t="s">
        <v>103</v>
      </c>
      <c r="BJ7" s="70">
        <v>52.14</v>
      </c>
      <c r="BK7" s="70" t="s">
        <v>103</v>
      </c>
      <c r="BL7" s="70" t="s">
        <v>103</v>
      </c>
      <c r="BM7" s="70" t="s">
        <v>103</v>
      </c>
      <c r="BN7" s="70" t="s">
        <v>103</v>
      </c>
      <c r="BO7" s="70">
        <v>871.87</v>
      </c>
      <c r="BP7" s="70">
        <v>1223.19</v>
      </c>
      <c r="BQ7" s="70" t="s">
        <v>103</v>
      </c>
      <c r="BR7" s="70" t="s">
        <v>103</v>
      </c>
      <c r="BS7" s="70" t="s">
        <v>103</v>
      </c>
      <c r="BT7" s="70" t="s">
        <v>103</v>
      </c>
      <c r="BU7" s="70">
        <v>71.319999999999993</v>
      </c>
      <c r="BV7" s="70" t="s">
        <v>103</v>
      </c>
      <c r="BW7" s="70" t="s">
        <v>103</v>
      </c>
      <c r="BX7" s="70" t="s">
        <v>103</v>
      </c>
      <c r="BY7" s="70" t="s">
        <v>103</v>
      </c>
      <c r="BZ7" s="70">
        <v>45.44</v>
      </c>
      <c r="CA7" s="70">
        <v>37.21</v>
      </c>
      <c r="CB7" s="70" t="s">
        <v>103</v>
      </c>
      <c r="CC7" s="70" t="s">
        <v>103</v>
      </c>
      <c r="CD7" s="70" t="s">
        <v>103</v>
      </c>
      <c r="CE7" s="70" t="s">
        <v>103</v>
      </c>
      <c r="CF7" s="70">
        <v>254.2</v>
      </c>
      <c r="CG7" s="70" t="s">
        <v>103</v>
      </c>
      <c r="CH7" s="70" t="s">
        <v>103</v>
      </c>
      <c r="CI7" s="70" t="s">
        <v>103</v>
      </c>
      <c r="CJ7" s="70" t="s">
        <v>103</v>
      </c>
      <c r="CK7" s="70">
        <v>373.54</v>
      </c>
      <c r="CL7" s="70">
        <v>462.49</v>
      </c>
      <c r="CM7" s="70" t="s">
        <v>103</v>
      </c>
      <c r="CN7" s="70" t="s">
        <v>103</v>
      </c>
      <c r="CO7" s="70" t="s">
        <v>103</v>
      </c>
      <c r="CP7" s="70" t="s">
        <v>103</v>
      </c>
      <c r="CQ7" s="70">
        <v>53.16</v>
      </c>
      <c r="CR7" s="70" t="s">
        <v>103</v>
      </c>
      <c r="CS7" s="70" t="s">
        <v>103</v>
      </c>
      <c r="CT7" s="70" t="s">
        <v>103</v>
      </c>
      <c r="CU7" s="70" t="s">
        <v>103</v>
      </c>
      <c r="CV7" s="70">
        <v>32.82</v>
      </c>
      <c r="CW7" s="70">
        <v>30.09</v>
      </c>
      <c r="CX7" s="70" t="s">
        <v>103</v>
      </c>
      <c r="CY7" s="70" t="s">
        <v>103</v>
      </c>
      <c r="CZ7" s="70" t="s">
        <v>103</v>
      </c>
      <c r="DA7" s="70" t="s">
        <v>103</v>
      </c>
      <c r="DB7" s="70">
        <v>100</v>
      </c>
      <c r="DC7" s="70" t="s">
        <v>103</v>
      </c>
      <c r="DD7" s="70" t="s">
        <v>103</v>
      </c>
      <c r="DE7" s="70" t="s">
        <v>103</v>
      </c>
      <c r="DF7" s="70" t="s">
        <v>103</v>
      </c>
      <c r="DG7" s="70">
        <v>85.76</v>
      </c>
      <c r="DH7" s="70">
        <v>80.97</v>
      </c>
      <c r="DI7" s="70" t="s">
        <v>103</v>
      </c>
      <c r="DJ7" s="70" t="s">
        <v>103</v>
      </c>
      <c r="DK7" s="70" t="s">
        <v>103</v>
      </c>
      <c r="DL7" s="70" t="s">
        <v>103</v>
      </c>
      <c r="DM7" s="70">
        <v>8.6199999999999992</v>
      </c>
      <c r="DN7" s="70" t="s">
        <v>103</v>
      </c>
      <c r="DO7" s="70" t="s">
        <v>103</v>
      </c>
      <c r="DP7" s="70" t="s">
        <v>103</v>
      </c>
      <c r="DQ7" s="70" t="s">
        <v>103</v>
      </c>
      <c r="DR7" s="70">
        <v>32.49</v>
      </c>
      <c r="DS7" s="70">
        <v>26.63</v>
      </c>
      <c r="DT7" s="70" t="s">
        <v>103</v>
      </c>
      <c r="DU7" s="70" t="s">
        <v>103</v>
      </c>
      <c r="DV7" s="70" t="s">
        <v>103</v>
      </c>
      <c r="DW7" s="70" t="s">
        <v>103</v>
      </c>
      <c r="DX7" s="70">
        <v>0</v>
      </c>
      <c r="DY7" s="70" t="s">
        <v>103</v>
      </c>
      <c r="DZ7" s="70" t="s">
        <v>103</v>
      </c>
      <c r="EA7" s="70" t="s">
        <v>103</v>
      </c>
      <c r="EB7" s="70" t="s">
        <v>103</v>
      </c>
      <c r="EC7" s="70">
        <v>0</v>
      </c>
      <c r="ED7" s="70">
        <v>0</v>
      </c>
      <c r="EE7" s="70" t="s">
        <v>103</v>
      </c>
      <c r="EF7" s="70" t="s">
        <v>103</v>
      </c>
      <c r="EG7" s="70" t="s">
        <v>103</v>
      </c>
      <c r="EH7" s="70" t="s">
        <v>103</v>
      </c>
      <c r="EI7" s="70">
        <v>0</v>
      </c>
      <c r="EJ7" s="70" t="s">
        <v>103</v>
      </c>
      <c r="EK7" s="70" t="s">
        <v>103</v>
      </c>
      <c r="EL7" s="70" t="s">
        <v>103</v>
      </c>
      <c r="EM7" s="70" t="s">
        <v>103</v>
      </c>
      <c r="EN7" s="70">
        <v>0</v>
      </c>
      <c r="EO7" s="70">
        <v>0</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101</v>
      </c>
      <c r="C9" s="57" t="s">
        <v>104</v>
      </c>
      <c r="D9" s="57" t="s">
        <v>105</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大石　竜之介</cp:lastModifiedBy>
  <dcterms:created xsi:type="dcterms:W3CDTF">2025-12-23T06:25:56Z</dcterms:created>
  <dcterms:modified xsi:type="dcterms:W3CDTF">2026-02-26T03:00:18Z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5.0.6.0</vt:lpwstr>
    </vt:vector>
  </property>
  <property fmtid="{DCFEDD21-7773-49B2-8022-6FC58DB5260B}" pid="3" name="LastSavedVersion">
    <vt:lpwstr>3.1.10.0</vt:lpwstr>
  </property>
  <property fmtid="{DCFEDD21-7773-49B2-8022-6FC58DB5260B}" pid="4" name="LastSavedDate">
    <vt:filetime>2026-02-26T03:00:18Z</vt:filetime>
  </property>
</Properties>
</file>