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kFEZaUBhBsvxUHIUO4f0W2YebsLecoCbFuxCodJ8TM/q+NY11DhaHBhwPY2Hgcg60p5Na2rNV9/D9w3diS5g==" workbookSaltValue="bTeBAsIP783AKkguKzf9Sg==" workbookSpinCount="100000"/>
  <bookViews>
    <workbookView xWindow="0" yWindow="0" windowWidth="20730" windowHeight="9210"/>
  </bookViews>
  <sheets>
    <sheet name="法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<sst xmlns="http://schemas.openxmlformats.org/spreadsheetml/2006/main" xmlns:r="http://schemas.openxmlformats.org/officeDocument/2006/relationships" count="130" uniqueCount="130">
  <si>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</si>
  <si>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</si>
  <si>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</si>
  <si>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</si>
  <si>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</si>
  <si>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</si>
  <si>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</si>
  <si>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</si>
  <si>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</si>
  <si>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</si>
  <si>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新型コロナウイルスが５類に移行し、旅行支援等が行われなくなったことから、宿泊利用は前年度比2,985人減となりました。会食と温泉入浴は、会食が前年度比1,326人増、入浴は前年比352人増となり、全体的な施設利用人員前年度比1,307人減となりました。忘年会などの大人数での会食での利用は新型コロナウイルス流行前に戻りつありますが、宿泊利用者は新型コロナウイルス流行前までの数字に戻り切れていません。</t>
    <rPh sb="17" eb="19">
      <t>リョコウ</t>
    </rPh>
    <rPh sb="19" eb="21">
      <t>シエン</t>
    </rPh>
    <rPh sb="21" eb="22">
      <t>トウ</t>
    </rPh>
    <rPh sb="36" eb="38">
      <t>シュクハク</t>
    </rPh>
    <rPh sb="38" eb="40">
      <t>リヨウ</t>
    </rPh>
    <rPh sb="86" eb="89">
      <t>ゼンネンヒ</t>
    </rPh>
    <rPh sb="98" eb="101">
      <t>ゼンタイテキ</t>
    </rPh>
    <rPh sb="118" eb="119">
      <t>ゲン</t>
    </rPh>
    <rPh sb="144" eb="146">
      <t>シンガタ</t>
    </rPh>
    <rPh sb="166" eb="168">
      <t>シュクハク</t>
    </rPh>
    <rPh sb="168" eb="171">
      <t>リヨウシャ</t>
    </rPh>
    <rPh sb="181" eb="183">
      <t>リュウコウ</t>
    </rPh>
    <rPh sb="183" eb="184">
      <t>マエ</t>
    </rPh>
    <rPh sb="187" eb="189">
      <t>スウジ</t>
    </rPh>
    <rPh sb="190" eb="191">
      <t>モド</t>
    </rPh>
    <rPh sb="192" eb="193">
      <t>キ</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</si>
  <si>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</si>
  <si>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</si>
  <si>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</si>
  <si>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</si>
  <si>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</si>
  <si>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</si>
  <si>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</si>
  <si>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</si>
  <si>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</si>
  <si>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</si>
  <si>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</si>
  <si>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</si>
  <si>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</si>
  <si>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</si>
  <si>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</si>
  <si>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</si>
  <si>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</si>
  <si>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</si>
  <si>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</si>
  <si>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</si>
  <si>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</si>
  <si>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</si>
  <si>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</si>
  <si>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</si>
  <si>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</si>
  <si>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</si>
  <si>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</si>
  <si>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</si>
  <si>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</si>
  <si>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</si>
  <si>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</si>
  <si>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</si>
  <si>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</si>
  <si>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</si>
  <si>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令和5年度全国平均</t>
    <rPh sb="0" eb="2">
      <t>レイワ</t>
    </rPh>
    <rPh sb="3" eb="5">
      <t>ネンド</t>
    </rPh>
    <phoneticPr fontId="1"/>
  </si>
  <si>
    <t>⑫企業債残高対料金収入比率(％)</t>
  </si>
  <si>
    <t>分析欄</t>
    <rPh sb="0" eb="2">
      <t>ブンセキ</t>
    </rPh>
    <rPh sb="2" eb="3">
      <t>ラン</t>
    </rPh>
    <phoneticPr fontId="1"/>
  </si>
  <si>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</si>
  <si>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</si>
  <si>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</si>
  <si>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</si>
  <si>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</si>
  <si>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</si>
  <si>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</si>
  <si>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</si>
  <si>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</si>
  <si>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</si>
  <si>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</si>
  <si>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</si>
  <si>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</si>
  <si>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</si>
  <si>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</si>
  <si>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</si>
  <si>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市町村(N-4)</t>
  </si>
  <si>
    <t>⑤</t>
  </si>
  <si>
    <t>③宿泊者一人当たりの他会計補助金額(円)</t>
  </si>
  <si>
    <t>⑥売上高ＧＯＰ比率(％)</t>
  </si>
  <si>
    <t>法適用</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</si>
  <si>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</si>
  <si>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</si>
  <si>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</si>
  <si>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</si>
  <si>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</si>
  <si>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</si>
  <si>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</si>
  <si>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</si>
  <si>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</si>
  <si>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</si>
  <si>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</si>
  <si>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</si>
  <si>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</si>
  <si>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</si>
  <si>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</si>
  <si>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</si>
  <si>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</si>
  <si>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</si>
  <si>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</si>
  <si>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</si>
  <si>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</si>
  <si>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</si>
  <si>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</si>
  <si>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</si>
  <si>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</si>
  <si>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</si>
  <si>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</si>
  <si>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</si>
  <si>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</si>
  <si>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</si>
  <si>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</si>
  <si>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</si>
  <si>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</si>
  <si>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</si>
  <si>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</si>
  <si>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</si>
  <si>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</si>
  <si>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</si>
  <si>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</si>
  <si>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</si>
  <si>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</si>
  <si>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</si>
  <si>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</si>
  <si>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</si>
  <si>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</si>
  <si>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</si>
  <si>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</si>
  <si>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静岡県　松崎町</t>
  </si>
  <si>
    <t>町営宿泊施設伊豆まつざき荘</t>
  </si>
  <si>
    <t>観光施設事業</t>
  </si>
  <si>
    <t>休養宿泊施設</t>
  </si>
  <si>
    <t>代行制</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</si>
  <si>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</si>
  <si>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</si>
  <si>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</si>
  <si>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</si>
  <si>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</si>
  <si>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</si>
  <si>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宿泊利用以外は新型コロナウイルスの流行前の利用に戻りつつありまが、伸び悩んでいる状況が続き苦しい運営となりました。５階客室の空調を改修する際に、集中管理から要望の多かった個別管理できるパッケージエアコンに改修しました。施設の改修や修繕を継続して行って行くためには利用者増による収益増がなければ難しい状況です。運営改善を図るためコンサルタント業者に指導をしていただく業務委託を行いました。引き続き運営改善とお客様満足度向上を図ってまいります。</t>
    <rPh sb="0" eb="2">
      <t>シュクハク</t>
    </rPh>
    <rPh sb="2" eb="4">
      <t>リヨウ</t>
    </rPh>
    <rPh sb="4" eb="6">
      <t>イガイ</t>
    </rPh>
    <rPh sb="7" eb="9">
      <t>シンガタ</t>
    </rPh>
    <rPh sb="17" eb="19">
      <t>リュウコウ</t>
    </rPh>
    <rPh sb="19" eb="20">
      <t>マエ</t>
    </rPh>
    <rPh sb="21" eb="23">
      <t>リヨウ</t>
    </rPh>
    <rPh sb="24" eb="25">
      <t>モド</t>
    </rPh>
    <rPh sb="33" eb="34">
      <t>ノ</t>
    </rPh>
    <rPh sb="35" eb="36">
      <t>ナヤ</t>
    </rPh>
    <rPh sb="40" eb="42">
      <t>ジョウキョウ</t>
    </rPh>
    <rPh sb="43" eb="44">
      <t>ツヅ</t>
    </rPh>
    <rPh sb="45" eb="46">
      <t>クル</t>
    </rPh>
    <rPh sb="48" eb="50">
      <t>ウンエイ</t>
    </rPh>
    <rPh sb="58" eb="59">
      <t>カイ</t>
    </rPh>
    <rPh sb="59" eb="61">
      <t>キャクシツ</t>
    </rPh>
    <rPh sb="62" eb="64">
      <t>クウチョウ</t>
    </rPh>
    <rPh sb="65" eb="67">
      <t>カイシュウ</t>
    </rPh>
    <rPh sb="69" eb="70">
      <t>サイ</t>
    </rPh>
    <rPh sb="72" eb="74">
      <t>シュウチュウ</t>
    </rPh>
    <rPh sb="74" eb="76">
      <t>カンリ</t>
    </rPh>
    <rPh sb="78" eb="80">
      <t>ヨウボウ</t>
    </rPh>
    <rPh sb="81" eb="82">
      <t>オオ</t>
    </rPh>
    <rPh sb="85" eb="87">
      <t>コベツ</t>
    </rPh>
    <rPh sb="87" eb="89">
      <t>カンリ</t>
    </rPh>
    <rPh sb="102" eb="104">
      <t>カイシュウ</t>
    </rPh>
    <rPh sb="109" eb="111">
      <t>シセツ</t>
    </rPh>
    <rPh sb="112" eb="114">
      <t>カイシュウ</t>
    </rPh>
    <rPh sb="115" eb="117">
      <t>シュウゼン</t>
    </rPh>
    <rPh sb="118" eb="120">
      <t>ケイゾク</t>
    </rPh>
    <rPh sb="122" eb="123">
      <t>オコナ</t>
    </rPh>
    <rPh sb="125" eb="126">
      <t>イ</t>
    </rPh>
    <rPh sb="131" eb="134">
      <t>リヨウシャ</t>
    </rPh>
    <rPh sb="134" eb="135">
      <t>ゾウ</t>
    </rPh>
    <rPh sb="138" eb="140">
      <t>シュウエキ</t>
    </rPh>
    <rPh sb="140" eb="141">
      <t>ゾウ</t>
    </rPh>
    <rPh sb="146" eb="147">
      <t>ムズカ</t>
    </rPh>
    <rPh sb="149" eb="151">
      <t>ジョウキョウ</t>
    </rPh>
    <rPh sb="154" eb="156">
      <t>ウンエイ</t>
    </rPh>
    <rPh sb="156" eb="158">
      <t>カイゼン</t>
    </rPh>
    <rPh sb="159" eb="160">
      <t>ハカ</t>
    </rPh>
    <rPh sb="170" eb="172">
      <t>ギョウシャ</t>
    </rPh>
    <rPh sb="173" eb="175">
      <t>シドウ</t>
    </rPh>
    <rPh sb="182" eb="184">
      <t>ギョウム</t>
    </rPh>
    <rPh sb="184" eb="186">
      <t>イタク</t>
    </rPh>
    <rPh sb="187" eb="188">
      <t>オコナ</t>
    </rPh>
    <rPh sb="193" eb="194">
      <t>ヒ</t>
    </rPh>
    <rPh sb="195" eb="196">
      <t>ツヅ</t>
    </rPh>
    <rPh sb="197" eb="199">
      <t>ウンエイ</t>
    </rPh>
    <rPh sb="199" eb="201">
      <t>カイゼン</t>
    </rPh>
    <rPh sb="203" eb="205">
      <t>キャクサマ</t>
    </rPh>
    <rPh sb="205" eb="208">
      <t>マンゾクド</t>
    </rPh>
    <rPh sb="208" eb="210">
      <t>コウジョウ</t>
    </rPh>
    <rPh sb="211" eb="212">
      <t>ハカ</t>
    </rPh>
    <phoneticPr fontId="1"/>
  </si>
  <si>
    <t>有形固定資産の減価償却率については、施設建設から約20年が経過していることから、施設の修繕に係る費用が増加傾向です。
施設投資見込額は毎年5,000千円を建設改良費として予算計上し、必要な工事をその都度実施しています。
今後も施設整備の点検を行い、必要に応じた設備投資をすることにより、施設の適切な維持管理に努めます。</t>
  </si>
  <si>
    <r>
      <t>令和５年度は、新型コロナウイルスが５類に移行し、旅行支援が行われなくなったことから、宿泊客が前年に比べ大幅に減となり、収益は減となりました。光熱水費は前年とほとん</t>
    </r>
    <r>
      <rPr>
        <sz val="11"/>
        <color auto="1"/>
        <rFont val="ＭＳ ゴシック"/>
      </rPr>
      <t>ど変わらなかったため、大変厳しい運営となりました。令和２年度から令和４年度決算の消費税過払金の還付を特別収益として計上したため、収益は前年度比6,797,610円の増となり、経常収支比率は104.4％になりました。
施設の経営は（一財）松崎町振興公社に管理運営を委託しており、事業会計上、町職員人件費は発生しておらず、人件費率は０です。
施設の老朽化が進んでいることから、交換や修繕を行いたいのですが、資金難から実施できていません。来館されたお客様にとって快適な施設となるよう務めるとともに、お客様満足度の向上、業績の回復に努めてまいります。</t>
    </r>
    <rPh sb="24" eb="26">
      <t>リョコウ</t>
    </rPh>
    <rPh sb="42" eb="45">
      <t>シュクハクキャク</t>
    </rPh>
    <rPh sb="46" eb="48">
      <t>ゼンネン</t>
    </rPh>
    <rPh sb="49" eb="50">
      <t>クラ</t>
    </rPh>
    <rPh sb="51" eb="53">
      <t>オオハバ</t>
    </rPh>
    <rPh sb="54" eb="55">
      <t>ゲン</t>
    </rPh>
    <rPh sb="59" eb="61">
      <t>シュウエキ</t>
    </rPh>
    <rPh sb="62" eb="63">
      <t>ゲン</t>
    </rPh>
    <rPh sb="70" eb="74">
      <t>コウネツスイヒ</t>
    </rPh>
    <rPh sb="75" eb="77">
      <t>ゼンネン</t>
    </rPh>
    <rPh sb="82" eb="83">
      <t>カ</t>
    </rPh>
    <rPh sb="92" eb="94">
      <t>タイヘン</t>
    </rPh>
    <rPh sb="94" eb="95">
      <t>キビ</t>
    </rPh>
    <rPh sb="97" eb="99">
      <t>ウンエイ</t>
    </rPh>
    <rPh sb="106" eb="108">
      <t>レイワ</t>
    </rPh>
    <rPh sb="109" eb="111">
      <t>ネンド</t>
    </rPh>
    <rPh sb="113" eb="115">
      <t>レイワ</t>
    </rPh>
    <rPh sb="116" eb="118">
      <t>ネンド</t>
    </rPh>
    <rPh sb="118" eb="120">
      <t>ケッサン</t>
    </rPh>
    <rPh sb="121" eb="124">
      <t>ショウヒゼイ</t>
    </rPh>
    <rPh sb="124" eb="126">
      <t>カバラ</t>
    </rPh>
    <rPh sb="126" eb="127">
      <t>キン</t>
    </rPh>
    <rPh sb="128" eb="130">
      <t>カンプ</t>
    </rPh>
    <rPh sb="131" eb="133">
      <t>トクベツ</t>
    </rPh>
    <rPh sb="133" eb="135">
      <t>シュウエキ</t>
    </rPh>
    <rPh sb="138" eb="140">
      <t>ケイジョウ</t>
    </rPh>
    <rPh sb="145" eb="147">
      <t>シュウエキ</t>
    </rPh>
    <rPh sb="148" eb="149">
      <t>ゼン</t>
    </rPh>
    <rPh sb="161" eb="162">
      <t>エン</t>
    </rPh>
    <rPh sb="163" eb="164">
      <t>ゾウ</t>
    </rPh>
    <rPh sb="168" eb="170">
      <t>ケイジョウ</t>
    </rPh>
    <rPh sb="170" eb="172">
      <t>シュウシ</t>
    </rPh>
    <rPh sb="172" eb="174">
      <t>ヒリツ</t>
    </rPh>
    <rPh sb="282" eb="285">
      <t>シキンナン</t>
    </rPh>
    <rPh sb="287" eb="289">
      <t>ジッシ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</si>
</sst>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1"/>
      <color auto="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7">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1854320641"/>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2960</c:v>
                </c:pt>
                <c:pt idx="1">
                  <c:v>4609</c:v>
                </c:pt>
                <c:pt idx="2">
                  <c:v>1095</c:v>
                </c:pt>
                <c:pt idx="3">
                  <c:v>1117</c:v>
                </c:pt>
                <c:pt idx="4">
                  <c:v>1305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9621201442"/>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pt idx="0">
                  <c:v>48.9</c:v>
                </c:pt>
                <c:pt idx="1">
                  <c:v>51.9</c:v>
                </c:pt>
                <c:pt idx="2">
                  <c:v>55.1</c:v>
                </c:pt>
                <c:pt idx="3">
                  <c:v>57.9</c:v>
                </c:pt>
                <c:pt idx="4">
                  <c:v>58.4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59.6</c:v>
                </c:pt>
                <c:pt idx="1">
                  <c:v>61.1</c:v>
                </c:pt>
                <c:pt idx="2">
                  <c:v>61.9</c:v>
                </c:pt>
                <c:pt idx="3">
                  <c:v>56.3</c:v>
                </c:pt>
                <c:pt idx="4">
                  <c:v>79.8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7.4000000000000003e-003</c:v>
                </c:pt>
                <c:pt idx="1">
                  <c:v>5.1000000000000004e-003</c:v>
                </c:pt>
                <c:pt idx="2">
                  <c:v>4.7999999999999996e-003</c:v>
                </c:pt>
                <c:pt idx="3">
                  <c:v>4.1999999999999997e-003</c:v>
                </c:pt>
                <c:pt idx="4">
                  <c:v>2.2000000000000001e-003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8.0000000000000004e-004</c:v>
                </c:pt>
                <c:pt idx="1">
                  <c:v>6.9999999999999999e-004</c:v>
                </c:pt>
                <c:pt idx="2">
                  <c:v>1.e-003</c:v>
                </c:pt>
                <c:pt idx="3">
                  <c:v>1.1999999999999999e-003</c:v>
                </c:pt>
                <c:pt idx="4">
                  <c:v>8.9999999999999998e-004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46.9</c:v>
                </c:pt>
                <c:pt idx="1">
                  <c:v>10.1</c:v>
                </c:pt>
                <c:pt idx="2">
                  <c:v>10.6</c:v>
                </c:pt>
                <c:pt idx="3">
                  <c:v>9.1999999999999993</c:v>
                </c:pt>
                <c:pt idx="4">
                  <c:v>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9738808224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96.1</c:v>
                </c:pt>
                <c:pt idx="1">
                  <c:v>69.099999999999994</c:v>
                </c:pt>
                <c:pt idx="2">
                  <c:v>77.8</c:v>
                </c:pt>
                <c:pt idx="3">
                  <c:v>95.9</c:v>
                </c:pt>
                <c:pt idx="4">
                  <c:v>104.4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131.4</c:v>
                </c:pt>
                <c:pt idx="1">
                  <c:v>121.9</c:v>
                </c:pt>
                <c:pt idx="2">
                  <c:v>70.7</c:v>
                </c:pt>
                <c:pt idx="3">
                  <c:v>81.8</c:v>
                </c:pt>
                <c:pt idx="4">
                  <c:v>85.8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54449</c:v>
                </c:pt>
                <c:pt idx="1">
                  <c:v>-22899</c:v>
                </c:pt>
                <c:pt idx="2">
                  <c:v>-8398</c:v>
                </c:pt>
                <c:pt idx="3">
                  <c:v>28290</c:v>
                </c:pt>
                <c:pt idx="4">
                  <c:v>31201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36063</c:v>
                </c:pt>
                <c:pt idx="1">
                  <c:v>-12817</c:v>
                </c:pt>
                <c:pt idx="2">
                  <c:v>-34626</c:v>
                </c:pt>
                <c:pt idx="3">
                  <c:v>-2345</c:v>
                </c:pt>
                <c:pt idx="4">
                  <c:v>10168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12</c:v>
                </c:pt>
                <c:pt idx="1">
                  <c:v>-31.5</c:v>
                </c:pt>
                <c:pt idx="2">
                  <c:v>-12.6</c:v>
                </c:pt>
                <c:pt idx="3">
                  <c:v>9.9</c:v>
                </c:pt>
                <c:pt idx="4">
                  <c:v>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23.2</c:v>
                </c:pt>
                <c:pt idx="1">
                  <c:v>-45.4</c:v>
                </c:pt>
                <c:pt idx="2">
                  <c:v>-30.6</c:v>
                </c:pt>
                <c:pt idx="3">
                  <c:v>-7.2</c:v>
                </c:pt>
                <c:pt idx="4">
                  <c:v>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20.2</c:v>
                </c:pt>
                <c:pt idx="1">
                  <c:v>35.6</c:v>
                </c:pt>
                <c:pt idx="2">
                  <c:v>33.200000000000003</c:v>
                </c:pt>
                <c:pt idx="3">
                  <c:v>25.9</c:v>
                </c:pt>
                <c:pt idx="4">
                  <c:v>27.5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7980076658"/>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38.799999999999997</c:v>
                </c:pt>
                <c:pt idx="1">
                  <c:v>19.7</c:v>
                </c:pt>
                <c:pt idx="2">
                  <c:v>28.5</c:v>
                </c:pt>
                <c:pt idx="3">
                  <c:v>43.3</c:v>
                </c:pt>
                <c:pt idx="4">
                  <c:v>37.200000000000003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23.3</c:v>
                </c:pt>
                <c:pt idx="1">
                  <c:v>13</c:v>
                </c:pt>
                <c:pt idx="2">
                  <c:v>16.8</c:v>
                </c:pt>
                <c:pt idx="3">
                  <c:v>27.4</c:v>
                </c:pt>
                <c:pt idx="4">
                  <c:v>28.4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32747984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53.1</c:v>
                </c:pt>
                <c:pt idx="1">
                  <c:v>104.3</c:v>
                </c:pt>
                <c:pt idx="2">
                  <c:v>61.1</c:v>
                </c:pt>
                <c:pt idx="3">
                  <c:v>31.2</c:v>
                </c:pt>
                <c:pt idx="4">
                  <c:v>44.2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81.3</c:v>
                </c:pt>
                <c:pt idx="1">
                  <c:v>220</c:v>
                </c:pt>
                <c:pt idx="2">
                  <c:v>195.8</c:v>
                </c:pt>
                <c:pt idx="3">
                  <c:v>119.6</c:v>
                </c:pt>
                <c:pt idx="4">
                  <c:v>107.3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136.19999999999999</c:v>
                </c:pt>
                <c:pt idx="1">
                  <c:v>289.2</c:v>
                </c:pt>
                <c:pt idx="2">
                  <c:v>341.8</c:v>
                </c:pt>
                <c:pt idx="3">
                  <c:v>204.4</c:v>
                </c:pt>
                <c:pt idx="4">
                  <c:v>92.3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【98.7】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【65.7】</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【8.2】</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【91.1】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【13,945】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【20.7】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【27.4】</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【22.3】</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【39.1】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topLeftCell="DU1" zoomScale="85" zoomScaleNormal="85" zoomScaleSheetLayoutView="70" workbookViewId="0">
      <selection activeCell="NI65" sqref="NI65:NW65"/>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静岡県松崎町　町営宿泊施設伊豆まつざき荘</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29"/>
      <c r="AQ7" s="7" t="s">
        <v>4</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29"/>
      <c r="CF7" s="7" t="s">
        <v>13</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29"/>
      <c r="DU7" s="37" t="s">
        <v>14</v>
      </c>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t="s">
        <v>5</v>
      </c>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7" t="s">
        <v>15</v>
      </c>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t="s">
        <v>17</v>
      </c>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t="s">
        <v>9</v>
      </c>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5"/>
      <c r="NI7" s="57" t="s">
        <v>19</v>
      </c>
      <c r="NJ7" s="68"/>
      <c r="NK7" s="68"/>
      <c r="NL7" s="68"/>
      <c r="NM7" s="68"/>
      <c r="NN7" s="68"/>
      <c r="NO7" s="68"/>
      <c r="NP7" s="68"/>
      <c r="NQ7" s="68"/>
      <c r="NR7" s="68"/>
      <c r="NS7" s="68"/>
      <c r="NT7" s="68"/>
      <c r="NU7" s="68"/>
      <c r="NV7" s="80"/>
    </row>
    <row r="8" spans="1:387" ht="18.75" customHeight="1">
      <c r="A8" s="2"/>
      <c r="B8" s="8" t="str">
        <f>データ!J7</f>
        <v>法適用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0"/>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0"/>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0"/>
      <c r="DU8" s="38" t="str">
        <f>データ!M7</f>
        <v>Ａ２Ｂ２</v>
      </c>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t="str">
        <f>データ!N7</f>
        <v>非設置</v>
      </c>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39">
        <f>データ!S7</f>
        <v>14301</v>
      </c>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8" t="str">
        <f>データ!T7</f>
        <v>代行制</v>
      </c>
      <c r="JW8" s="38"/>
      <c r="JX8" s="38"/>
      <c r="JY8" s="38"/>
      <c r="JZ8" s="38"/>
      <c r="KA8" s="38"/>
      <c r="KB8" s="38"/>
      <c r="KC8" s="38"/>
      <c r="KD8" s="38"/>
      <c r="KE8" s="38"/>
      <c r="KF8" s="38"/>
      <c r="KG8" s="38"/>
      <c r="KH8" s="38"/>
      <c r="KI8" s="38"/>
      <c r="KJ8" s="38"/>
      <c r="KK8" s="38"/>
      <c r="KL8" s="38"/>
      <c r="KM8" s="38"/>
      <c r="KN8" s="38"/>
      <c r="KO8" s="38"/>
      <c r="KP8" s="38"/>
      <c r="KQ8" s="38"/>
      <c r="KR8" s="38"/>
      <c r="KS8" s="38"/>
      <c r="KT8" s="38"/>
      <c r="KU8" s="38"/>
      <c r="KV8" s="38"/>
      <c r="KW8" s="38"/>
      <c r="KX8" s="38"/>
      <c r="KY8" s="38"/>
      <c r="KZ8" s="38"/>
      <c r="LA8" s="38"/>
      <c r="LB8" s="38"/>
      <c r="LC8" s="38"/>
      <c r="LD8" s="38"/>
      <c r="LE8" s="38"/>
      <c r="LF8" s="38"/>
      <c r="LG8" s="38"/>
      <c r="LH8" s="38"/>
      <c r="LI8" s="38"/>
      <c r="LJ8" s="38"/>
      <c r="LK8" s="38"/>
      <c r="LL8" s="38"/>
      <c r="LM8" s="38"/>
      <c r="LN8" s="38"/>
      <c r="LO8" s="46">
        <f>データ!U7</f>
        <v>50.2</v>
      </c>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5"/>
      <c r="NI8" s="58" t="s">
        <v>21</v>
      </c>
      <c r="NJ8" s="69"/>
      <c r="NK8" s="77" t="s">
        <v>22</v>
      </c>
      <c r="NL8" s="77"/>
      <c r="NM8" s="77"/>
      <c r="NN8" s="77"/>
      <c r="NO8" s="77"/>
      <c r="NP8" s="77"/>
      <c r="NQ8" s="77"/>
      <c r="NR8" s="77"/>
      <c r="NS8" s="77"/>
      <c r="NT8" s="77"/>
      <c r="NU8" s="77"/>
      <c r="NV8" s="81"/>
    </row>
    <row r="9" spans="1:387" ht="18.75" customHeight="1">
      <c r="A9" s="2"/>
      <c r="B9" s="7" t="s">
        <v>25</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29"/>
      <c r="AQ9" s="7" t="s">
        <v>28</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29"/>
      <c r="CF9" s="7" t="s">
        <v>30</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29"/>
      <c r="DU9" s="37" t="s">
        <v>31</v>
      </c>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7" t="s">
        <v>32</v>
      </c>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t="s">
        <v>16</v>
      </c>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t="s">
        <v>36</v>
      </c>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5"/>
      <c r="NI9" s="59" t="s">
        <v>38</v>
      </c>
      <c r="NJ9" s="70"/>
      <c r="NK9" s="78" t="s">
        <v>41</v>
      </c>
      <c r="NL9" s="78"/>
      <c r="NM9" s="78"/>
      <c r="NN9" s="78"/>
      <c r="NO9" s="78"/>
      <c r="NP9" s="78"/>
      <c r="NQ9" s="78"/>
      <c r="NR9" s="78"/>
      <c r="NS9" s="78"/>
      <c r="NT9" s="78"/>
      <c r="NU9" s="78"/>
      <c r="NV9" s="82"/>
    </row>
    <row r="10" spans="1:387" ht="18.75" customHeight="1">
      <c r="A10" s="2"/>
      <c r="B10" s="9">
        <f>データ!O7</f>
        <v>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1"/>
      <c r="AQ10" s="9">
        <f>データ!P7</f>
        <v>27</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1"/>
      <c r="CF10" s="32">
        <f>データ!Q7</f>
        <v>4592</v>
      </c>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6"/>
      <c r="DU10" s="39">
        <f>データ!R7</f>
        <v>138</v>
      </c>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38" t="str">
        <f>データ!V7</f>
        <v>有</v>
      </c>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46">
        <f>データ!W7</f>
        <v>100</v>
      </c>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38" t="str">
        <f>データ!X7</f>
        <v>有</v>
      </c>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2"/>
      <c r="NI10" s="60" t="s">
        <v>43</v>
      </c>
      <c r="NJ10" s="71"/>
      <c r="NK10" s="79" t="s">
        <v>45</v>
      </c>
      <c r="NL10" s="79"/>
      <c r="NM10" s="79"/>
      <c r="NN10" s="79"/>
      <c r="NO10" s="79"/>
      <c r="NP10" s="79"/>
      <c r="NQ10" s="79"/>
      <c r="NR10" s="79"/>
      <c r="NS10" s="79"/>
      <c r="NT10" s="79"/>
      <c r="NU10" s="79"/>
      <c r="NV10" s="83"/>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2" t="s">
        <v>47</v>
      </c>
      <c r="NJ11" s="62"/>
      <c r="NK11" s="62"/>
      <c r="NL11" s="62"/>
      <c r="NM11" s="62"/>
      <c r="NN11" s="62"/>
      <c r="NO11" s="62"/>
      <c r="NP11" s="62"/>
      <c r="NQ11" s="62"/>
      <c r="NR11" s="62"/>
      <c r="NS11" s="62"/>
      <c r="NT11" s="62"/>
      <c r="NU11" s="62"/>
      <c r="NV11" s="62"/>
      <c r="NW11" s="62"/>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2"/>
      <c r="NJ12" s="62"/>
      <c r="NK12" s="62"/>
      <c r="NL12" s="62"/>
      <c r="NM12" s="62"/>
      <c r="NN12" s="62"/>
      <c r="NO12" s="62"/>
      <c r="NP12" s="62"/>
      <c r="NQ12" s="62"/>
      <c r="NR12" s="62"/>
      <c r="NS12" s="62"/>
      <c r="NT12" s="62"/>
      <c r="NU12" s="62"/>
      <c r="NV12" s="62"/>
      <c r="NW12" s="6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1"/>
      <c r="NJ13" s="61"/>
      <c r="NK13" s="61"/>
      <c r="NL13" s="61"/>
      <c r="NM13" s="61"/>
      <c r="NN13" s="61"/>
      <c r="NO13" s="61"/>
      <c r="NP13" s="61"/>
      <c r="NQ13" s="61"/>
      <c r="NR13" s="61"/>
      <c r="NS13" s="61"/>
      <c r="NT13" s="61"/>
      <c r="NU13" s="61"/>
      <c r="NV13" s="61"/>
      <c r="NW13" s="61"/>
    </row>
    <row r="14" spans="1:387" ht="13.5" customHeight="1">
      <c r="A14" s="3"/>
      <c r="B14" s="10"/>
      <c r="C14" s="18"/>
      <c r="D14" s="18"/>
      <c r="E14" s="18"/>
      <c r="F14" s="18"/>
      <c r="G14" s="18"/>
      <c r="H14" s="22" t="s">
        <v>50</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1" t="s">
        <v>52</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1"/>
      <c r="NH14" s="2"/>
      <c r="NI14" s="63" t="s">
        <v>3</v>
      </c>
      <c r="NJ14" s="72"/>
      <c r="NK14" s="72"/>
      <c r="NL14" s="72"/>
      <c r="NM14" s="72"/>
      <c r="NN14" s="72"/>
      <c r="NO14" s="72"/>
      <c r="NP14" s="72"/>
      <c r="NQ14" s="72"/>
      <c r="NR14" s="72"/>
      <c r="NS14" s="72"/>
      <c r="NT14" s="72"/>
      <c r="NU14" s="72"/>
      <c r="NV14" s="72"/>
      <c r="NW14" s="84"/>
    </row>
    <row r="15" spans="1:387" ht="13.5" customHeight="1">
      <c r="A15" s="4"/>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2"/>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2"/>
      <c r="NH15" s="2"/>
      <c r="NI15" s="64" t="s">
        <v>129</v>
      </c>
      <c r="NJ15" s="74"/>
      <c r="NK15" s="74"/>
      <c r="NL15" s="74"/>
      <c r="NM15" s="74"/>
      <c r="NN15" s="74"/>
      <c r="NO15" s="74"/>
      <c r="NP15" s="74"/>
      <c r="NQ15" s="74"/>
      <c r="NR15" s="74"/>
      <c r="NS15" s="74"/>
      <c r="NT15" s="74"/>
      <c r="NU15" s="74"/>
      <c r="NV15" s="74"/>
      <c r="NW15" s="85"/>
    </row>
    <row r="16" spans="1:387" ht="13.5" customHeight="1">
      <c r="A16" s="4"/>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4"/>
      <c r="NJ16" s="74"/>
      <c r="NK16" s="74"/>
      <c r="NL16" s="74"/>
      <c r="NM16" s="74"/>
      <c r="NN16" s="74"/>
      <c r="NO16" s="74"/>
      <c r="NP16" s="74"/>
      <c r="NQ16" s="74"/>
      <c r="NR16" s="74"/>
      <c r="NS16" s="74"/>
      <c r="NT16" s="74"/>
      <c r="NU16" s="74"/>
      <c r="NV16" s="74"/>
      <c r="NW16" s="85"/>
    </row>
    <row r="17" spans="1:387" ht="13.5" customHeight="1">
      <c r="A17" s="4"/>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4"/>
      <c r="NJ17" s="74"/>
      <c r="NK17" s="74"/>
      <c r="NL17" s="74"/>
      <c r="NM17" s="74"/>
      <c r="NN17" s="74"/>
      <c r="NO17" s="74"/>
      <c r="NP17" s="74"/>
      <c r="NQ17" s="74"/>
      <c r="NR17" s="74"/>
      <c r="NS17" s="74"/>
      <c r="NT17" s="74"/>
      <c r="NU17" s="74"/>
      <c r="NV17" s="74"/>
      <c r="NW17" s="85"/>
    </row>
    <row r="18" spans="1:387" ht="13.5" customHeight="1">
      <c r="A18" s="4"/>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4"/>
      <c r="NJ18" s="74"/>
      <c r="NK18" s="74"/>
      <c r="NL18" s="74"/>
      <c r="NM18" s="74"/>
      <c r="NN18" s="74"/>
      <c r="NO18" s="74"/>
      <c r="NP18" s="74"/>
      <c r="NQ18" s="74"/>
      <c r="NR18" s="74"/>
      <c r="NS18" s="74"/>
      <c r="NT18" s="74"/>
      <c r="NU18" s="74"/>
      <c r="NV18" s="74"/>
      <c r="NW18" s="85"/>
    </row>
    <row r="19" spans="1:387" ht="13.5" customHeight="1">
      <c r="A19" s="4"/>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4"/>
      <c r="NJ19" s="74"/>
      <c r="NK19" s="74"/>
      <c r="NL19" s="74"/>
      <c r="NM19" s="74"/>
      <c r="NN19" s="74"/>
      <c r="NO19" s="74"/>
      <c r="NP19" s="74"/>
      <c r="NQ19" s="74"/>
      <c r="NR19" s="74"/>
      <c r="NS19" s="74"/>
      <c r="NT19" s="74"/>
      <c r="NU19" s="74"/>
      <c r="NV19" s="74"/>
      <c r="NW19" s="85"/>
    </row>
    <row r="20" spans="1:387" ht="13.5" customHeight="1">
      <c r="A20" s="4"/>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4"/>
      <c r="NJ20" s="74"/>
      <c r="NK20" s="74"/>
      <c r="NL20" s="74"/>
      <c r="NM20" s="74"/>
      <c r="NN20" s="74"/>
      <c r="NO20" s="74"/>
      <c r="NP20" s="74"/>
      <c r="NQ20" s="74"/>
      <c r="NR20" s="74"/>
      <c r="NS20" s="74"/>
      <c r="NT20" s="74"/>
      <c r="NU20" s="74"/>
      <c r="NV20" s="74"/>
      <c r="NW20" s="85"/>
    </row>
    <row r="21" spans="1:387" ht="13.5" customHeight="1">
      <c r="A21" s="4"/>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4"/>
      <c r="NJ21" s="74"/>
      <c r="NK21" s="74"/>
      <c r="NL21" s="74"/>
      <c r="NM21" s="74"/>
      <c r="NN21" s="74"/>
      <c r="NO21" s="74"/>
      <c r="NP21" s="74"/>
      <c r="NQ21" s="74"/>
      <c r="NR21" s="74"/>
      <c r="NS21" s="74"/>
      <c r="NT21" s="74"/>
      <c r="NU21" s="74"/>
      <c r="NV21" s="74"/>
      <c r="NW21" s="85"/>
    </row>
    <row r="22" spans="1:387" ht="13.5" customHeight="1">
      <c r="A22" s="4"/>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4"/>
      <c r="NJ22" s="74"/>
      <c r="NK22" s="74"/>
      <c r="NL22" s="74"/>
      <c r="NM22" s="74"/>
      <c r="NN22" s="74"/>
      <c r="NO22" s="74"/>
      <c r="NP22" s="74"/>
      <c r="NQ22" s="74"/>
      <c r="NR22" s="74"/>
      <c r="NS22" s="74"/>
      <c r="NT22" s="74"/>
      <c r="NU22" s="74"/>
      <c r="NV22" s="74"/>
      <c r="NW22" s="85"/>
    </row>
    <row r="23" spans="1:387" ht="13.5" customHeight="1">
      <c r="A23" s="4"/>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4"/>
      <c r="NJ23" s="74"/>
      <c r="NK23" s="74"/>
      <c r="NL23" s="74"/>
      <c r="NM23" s="74"/>
      <c r="NN23" s="74"/>
      <c r="NO23" s="74"/>
      <c r="NP23" s="74"/>
      <c r="NQ23" s="74"/>
      <c r="NR23" s="74"/>
      <c r="NS23" s="74"/>
      <c r="NT23" s="74"/>
      <c r="NU23" s="74"/>
      <c r="NV23" s="74"/>
      <c r="NW23" s="85"/>
    </row>
    <row r="24" spans="1:387" ht="13.5" customHeight="1">
      <c r="A24" s="4"/>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4"/>
      <c r="NJ24" s="74"/>
      <c r="NK24" s="74"/>
      <c r="NL24" s="74"/>
      <c r="NM24" s="74"/>
      <c r="NN24" s="74"/>
      <c r="NO24" s="74"/>
      <c r="NP24" s="74"/>
      <c r="NQ24" s="74"/>
      <c r="NR24" s="74"/>
      <c r="NS24" s="74"/>
      <c r="NT24" s="74"/>
      <c r="NU24" s="74"/>
      <c r="NV24" s="74"/>
      <c r="NW24" s="85"/>
    </row>
    <row r="25" spans="1:387" ht="13.5" customHeight="1">
      <c r="A25" s="4"/>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4"/>
      <c r="NJ25" s="74"/>
      <c r="NK25" s="74"/>
      <c r="NL25" s="74"/>
      <c r="NM25" s="74"/>
      <c r="NN25" s="74"/>
      <c r="NO25" s="74"/>
      <c r="NP25" s="74"/>
      <c r="NQ25" s="74"/>
      <c r="NR25" s="74"/>
      <c r="NS25" s="74"/>
      <c r="NT25" s="74"/>
      <c r="NU25" s="74"/>
      <c r="NV25" s="74"/>
      <c r="NW25" s="85"/>
    </row>
    <row r="26" spans="1:387" ht="13.5" customHeight="1">
      <c r="A26" s="4"/>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4"/>
      <c r="NJ26" s="74"/>
      <c r="NK26" s="74"/>
      <c r="NL26" s="74"/>
      <c r="NM26" s="74"/>
      <c r="NN26" s="74"/>
      <c r="NO26" s="74"/>
      <c r="NP26" s="74"/>
      <c r="NQ26" s="74"/>
      <c r="NR26" s="74"/>
      <c r="NS26" s="74"/>
      <c r="NT26" s="74"/>
      <c r="NU26" s="74"/>
      <c r="NV26" s="74"/>
      <c r="NW26" s="85"/>
    </row>
    <row r="27" spans="1:387" ht="13.5" customHeight="1">
      <c r="A27" s="4"/>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4"/>
      <c r="NJ27" s="74"/>
      <c r="NK27" s="74"/>
      <c r="NL27" s="74"/>
      <c r="NM27" s="74"/>
      <c r="NN27" s="74"/>
      <c r="NO27" s="74"/>
      <c r="NP27" s="74"/>
      <c r="NQ27" s="74"/>
      <c r="NR27" s="74"/>
      <c r="NS27" s="74"/>
      <c r="NT27" s="74"/>
      <c r="NU27" s="74"/>
      <c r="NV27" s="74"/>
      <c r="NW27" s="85"/>
    </row>
    <row r="28" spans="1:387" ht="13.5" customHeight="1">
      <c r="A28" s="4"/>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4"/>
      <c r="NJ28" s="74"/>
      <c r="NK28" s="74"/>
      <c r="NL28" s="74"/>
      <c r="NM28" s="74"/>
      <c r="NN28" s="74"/>
      <c r="NO28" s="74"/>
      <c r="NP28" s="74"/>
      <c r="NQ28" s="74"/>
      <c r="NR28" s="74"/>
      <c r="NS28" s="74"/>
      <c r="NT28" s="74"/>
      <c r="NU28" s="74"/>
      <c r="NV28" s="74"/>
      <c r="NW28" s="85"/>
    </row>
    <row r="29" spans="1:387" ht="13.5" customHeight="1">
      <c r="A29" s="4"/>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4"/>
      <c r="NJ29" s="74"/>
      <c r="NK29" s="74"/>
      <c r="NL29" s="74"/>
      <c r="NM29" s="74"/>
      <c r="NN29" s="74"/>
      <c r="NO29" s="74"/>
      <c r="NP29" s="74"/>
      <c r="NQ29" s="74"/>
      <c r="NR29" s="74"/>
      <c r="NS29" s="74"/>
      <c r="NT29" s="74"/>
      <c r="NU29" s="74"/>
      <c r="NV29" s="74"/>
      <c r="NW29" s="85"/>
    </row>
    <row r="30" spans="1:387" ht="13.5" customHeight="1">
      <c r="A30" s="4"/>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5"/>
      <c r="NJ30" s="73"/>
      <c r="NK30" s="73"/>
      <c r="NL30" s="73"/>
      <c r="NM30" s="73"/>
      <c r="NN30" s="73"/>
      <c r="NO30" s="73"/>
      <c r="NP30" s="73"/>
      <c r="NQ30" s="73"/>
      <c r="NR30" s="73"/>
      <c r="NS30" s="73"/>
      <c r="NT30" s="73"/>
      <c r="NU30" s="73"/>
      <c r="NV30" s="73"/>
      <c r="NW30" s="86"/>
    </row>
    <row r="31" spans="1:387" ht="13.5" customHeight="1">
      <c r="A31" s="4"/>
      <c r="B31" s="12"/>
      <c r="C31" s="2"/>
      <c r="D31" s="2"/>
      <c r="E31" s="2"/>
      <c r="F31" s="2"/>
      <c r="I31" s="24" t="s">
        <v>2</v>
      </c>
      <c r="J31" s="24"/>
      <c r="K31" s="24"/>
      <c r="L31" s="24"/>
      <c r="M31" s="24"/>
      <c r="N31" s="24"/>
      <c r="O31" s="24"/>
      <c r="P31" s="24"/>
      <c r="Q31" s="24"/>
      <c r="R31" s="28">
        <f>データ!Y7</f>
        <v>96.1</v>
      </c>
      <c r="S31" s="28"/>
      <c r="T31" s="28"/>
      <c r="U31" s="28"/>
      <c r="V31" s="28"/>
      <c r="W31" s="28"/>
      <c r="X31" s="28"/>
      <c r="Y31" s="28"/>
      <c r="Z31" s="28"/>
      <c r="AA31" s="28"/>
      <c r="AB31" s="28"/>
      <c r="AC31" s="28"/>
      <c r="AD31" s="28"/>
      <c r="AE31" s="28"/>
      <c r="AF31" s="28">
        <f>データ!Z7</f>
        <v>69.099999999999994</v>
      </c>
      <c r="AG31" s="28"/>
      <c r="AH31" s="28"/>
      <c r="AI31" s="28"/>
      <c r="AJ31" s="28"/>
      <c r="AK31" s="28"/>
      <c r="AL31" s="28"/>
      <c r="AM31" s="28"/>
      <c r="AN31" s="28"/>
      <c r="AO31" s="28"/>
      <c r="AP31" s="28"/>
      <c r="AQ31" s="28"/>
      <c r="AR31" s="28"/>
      <c r="AS31" s="28"/>
      <c r="AT31" s="28">
        <f>データ!AA7</f>
        <v>77.8</v>
      </c>
      <c r="AU31" s="28"/>
      <c r="AV31" s="28"/>
      <c r="AW31" s="28"/>
      <c r="AX31" s="28"/>
      <c r="AY31" s="28"/>
      <c r="AZ31" s="28"/>
      <c r="BA31" s="28"/>
      <c r="BB31" s="28"/>
      <c r="BC31" s="28"/>
      <c r="BD31" s="28"/>
      <c r="BE31" s="28"/>
      <c r="BF31" s="28"/>
      <c r="BG31" s="28"/>
      <c r="BH31" s="28">
        <f>データ!AB7</f>
        <v>95.9</v>
      </c>
      <c r="BI31" s="28"/>
      <c r="BJ31" s="28"/>
      <c r="BK31" s="28"/>
      <c r="BL31" s="28"/>
      <c r="BM31" s="28"/>
      <c r="BN31" s="28"/>
      <c r="BO31" s="28"/>
      <c r="BP31" s="28"/>
      <c r="BQ31" s="28"/>
      <c r="BR31" s="28"/>
      <c r="BS31" s="28"/>
      <c r="BT31" s="28"/>
      <c r="BU31" s="28"/>
      <c r="BV31" s="28">
        <f>データ!AC7</f>
        <v>104.4</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2</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2</v>
      </c>
      <c r="GL31" s="24"/>
      <c r="GM31" s="24"/>
      <c r="GN31" s="24"/>
      <c r="GO31" s="24"/>
      <c r="GP31" s="24"/>
      <c r="GQ31" s="24"/>
      <c r="GR31" s="24"/>
      <c r="GS31" s="24"/>
      <c r="GT31" s="40">
        <f>データ!AU7</f>
        <v>0</v>
      </c>
      <c r="GU31" s="40"/>
      <c r="GV31" s="40"/>
      <c r="GW31" s="40"/>
      <c r="GX31" s="40"/>
      <c r="GY31" s="40"/>
      <c r="GZ31" s="40"/>
      <c r="HA31" s="40"/>
      <c r="HB31" s="40"/>
      <c r="HC31" s="40"/>
      <c r="HD31" s="40"/>
      <c r="HE31" s="40"/>
      <c r="HF31" s="40"/>
      <c r="HG31" s="40"/>
      <c r="HH31" s="40">
        <f>データ!AV7</f>
        <v>0</v>
      </c>
      <c r="HI31" s="40"/>
      <c r="HJ31" s="40"/>
      <c r="HK31" s="40"/>
      <c r="HL31" s="40"/>
      <c r="HM31" s="40"/>
      <c r="HN31" s="40"/>
      <c r="HO31" s="40"/>
      <c r="HP31" s="40"/>
      <c r="HQ31" s="40"/>
      <c r="HR31" s="40"/>
      <c r="HS31" s="40"/>
      <c r="HT31" s="40"/>
      <c r="HU31" s="40"/>
      <c r="HV31" s="40">
        <f>データ!AW7</f>
        <v>0</v>
      </c>
      <c r="HW31" s="40"/>
      <c r="HX31" s="40"/>
      <c r="HY31" s="40"/>
      <c r="HZ31" s="40"/>
      <c r="IA31" s="40"/>
      <c r="IB31" s="40"/>
      <c r="IC31" s="40"/>
      <c r="ID31" s="40"/>
      <c r="IE31" s="40"/>
      <c r="IF31" s="40"/>
      <c r="IG31" s="40"/>
      <c r="IH31" s="40"/>
      <c r="II31" s="40"/>
      <c r="IJ31" s="40">
        <f>データ!AX7</f>
        <v>0</v>
      </c>
      <c r="IK31" s="40"/>
      <c r="IL31" s="40"/>
      <c r="IM31" s="40"/>
      <c r="IN31" s="40"/>
      <c r="IO31" s="40"/>
      <c r="IP31" s="40"/>
      <c r="IQ31" s="40"/>
      <c r="IR31" s="40"/>
      <c r="IS31" s="40"/>
      <c r="IT31" s="40"/>
      <c r="IU31" s="40"/>
      <c r="IV31" s="40"/>
      <c r="IW31" s="40"/>
      <c r="IX31" s="40">
        <f>データ!AY7</f>
        <v>0</v>
      </c>
      <c r="IY31" s="40"/>
      <c r="IZ31" s="40"/>
      <c r="JA31" s="40"/>
      <c r="JB31" s="40"/>
      <c r="JC31" s="40"/>
      <c r="JD31" s="40"/>
      <c r="JE31" s="40"/>
      <c r="JF31" s="40"/>
      <c r="JG31" s="40"/>
      <c r="JH31" s="40"/>
      <c r="JI31" s="40"/>
      <c r="JJ31" s="40"/>
      <c r="JK31" s="40"/>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3" t="s">
        <v>29</v>
      </c>
      <c r="NJ31" s="72"/>
      <c r="NK31" s="72"/>
      <c r="NL31" s="72"/>
      <c r="NM31" s="72"/>
      <c r="NN31" s="72"/>
      <c r="NO31" s="72"/>
      <c r="NP31" s="72"/>
      <c r="NQ31" s="72"/>
      <c r="NR31" s="72"/>
      <c r="NS31" s="72"/>
      <c r="NT31" s="72"/>
      <c r="NU31" s="72"/>
      <c r="NV31" s="72"/>
      <c r="NW31" s="84"/>
    </row>
    <row r="32" spans="1:387" ht="13.5" customHeight="1">
      <c r="A32" s="4"/>
      <c r="B32" s="12"/>
      <c r="C32" s="2"/>
      <c r="D32" s="2"/>
      <c r="E32" s="2"/>
      <c r="F32" s="2"/>
      <c r="G32" s="2"/>
      <c r="H32" s="2"/>
      <c r="I32" s="24" t="s">
        <v>53</v>
      </c>
      <c r="J32" s="24"/>
      <c r="K32" s="24"/>
      <c r="L32" s="24"/>
      <c r="M32" s="24"/>
      <c r="N32" s="24"/>
      <c r="O32" s="24"/>
      <c r="P32" s="24"/>
      <c r="Q32" s="24"/>
      <c r="R32" s="28">
        <f>データ!AD7</f>
        <v>131.4</v>
      </c>
      <c r="S32" s="28"/>
      <c r="T32" s="28"/>
      <c r="U32" s="28"/>
      <c r="V32" s="28"/>
      <c r="W32" s="28"/>
      <c r="X32" s="28"/>
      <c r="Y32" s="28"/>
      <c r="Z32" s="28"/>
      <c r="AA32" s="28"/>
      <c r="AB32" s="28"/>
      <c r="AC32" s="28"/>
      <c r="AD32" s="28"/>
      <c r="AE32" s="28"/>
      <c r="AF32" s="28">
        <f>データ!AE7</f>
        <v>121.9</v>
      </c>
      <c r="AG32" s="28"/>
      <c r="AH32" s="28"/>
      <c r="AI32" s="28"/>
      <c r="AJ32" s="28"/>
      <c r="AK32" s="28"/>
      <c r="AL32" s="28"/>
      <c r="AM32" s="28"/>
      <c r="AN32" s="28"/>
      <c r="AO32" s="28"/>
      <c r="AP32" s="28"/>
      <c r="AQ32" s="28"/>
      <c r="AR32" s="28"/>
      <c r="AS32" s="28"/>
      <c r="AT32" s="28">
        <f>データ!AF7</f>
        <v>70.7</v>
      </c>
      <c r="AU32" s="28"/>
      <c r="AV32" s="28"/>
      <c r="AW32" s="28"/>
      <c r="AX32" s="28"/>
      <c r="AY32" s="28"/>
      <c r="AZ32" s="28"/>
      <c r="BA32" s="28"/>
      <c r="BB32" s="28"/>
      <c r="BC32" s="28"/>
      <c r="BD32" s="28"/>
      <c r="BE32" s="28"/>
      <c r="BF32" s="28"/>
      <c r="BG32" s="28"/>
      <c r="BH32" s="28">
        <f>データ!AG7</f>
        <v>81.8</v>
      </c>
      <c r="BI32" s="28"/>
      <c r="BJ32" s="28"/>
      <c r="BK32" s="28"/>
      <c r="BL32" s="28"/>
      <c r="BM32" s="28"/>
      <c r="BN32" s="28"/>
      <c r="BO32" s="28"/>
      <c r="BP32" s="28"/>
      <c r="BQ32" s="28"/>
      <c r="BR32" s="28"/>
      <c r="BS32" s="28"/>
      <c r="BT32" s="28"/>
      <c r="BU32" s="28"/>
      <c r="BV32" s="28">
        <f>データ!AH7</f>
        <v>85.8</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53</v>
      </c>
      <c r="CX32" s="24"/>
      <c r="CY32" s="24"/>
      <c r="CZ32" s="24"/>
      <c r="DA32" s="24"/>
      <c r="DB32" s="24"/>
      <c r="DC32" s="24"/>
      <c r="DD32" s="24"/>
      <c r="DE32" s="24"/>
      <c r="DF32" s="28">
        <f>データ!AO7</f>
        <v>46.9</v>
      </c>
      <c r="DG32" s="28"/>
      <c r="DH32" s="28"/>
      <c r="DI32" s="28"/>
      <c r="DJ32" s="28"/>
      <c r="DK32" s="28"/>
      <c r="DL32" s="28"/>
      <c r="DM32" s="28"/>
      <c r="DN32" s="28"/>
      <c r="DO32" s="28"/>
      <c r="DP32" s="28"/>
      <c r="DQ32" s="28"/>
      <c r="DR32" s="28"/>
      <c r="DS32" s="28"/>
      <c r="DT32" s="28">
        <f>データ!AP7</f>
        <v>10.1</v>
      </c>
      <c r="DU32" s="28"/>
      <c r="DV32" s="28"/>
      <c r="DW32" s="28"/>
      <c r="DX32" s="28"/>
      <c r="DY32" s="28"/>
      <c r="DZ32" s="28"/>
      <c r="EA32" s="28"/>
      <c r="EB32" s="28"/>
      <c r="EC32" s="28"/>
      <c r="ED32" s="28"/>
      <c r="EE32" s="28"/>
      <c r="EF32" s="28"/>
      <c r="EG32" s="28"/>
      <c r="EH32" s="28">
        <f>データ!AQ7</f>
        <v>10.6</v>
      </c>
      <c r="EI32" s="28"/>
      <c r="EJ32" s="28"/>
      <c r="EK32" s="28"/>
      <c r="EL32" s="28"/>
      <c r="EM32" s="28"/>
      <c r="EN32" s="28"/>
      <c r="EO32" s="28"/>
      <c r="EP32" s="28"/>
      <c r="EQ32" s="28"/>
      <c r="ER32" s="28"/>
      <c r="ES32" s="28"/>
      <c r="ET32" s="28"/>
      <c r="EU32" s="28"/>
      <c r="EV32" s="28">
        <f>データ!AR7</f>
        <v>9.1999999999999993</v>
      </c>
      <c r="EW32" s="28"/>
      <c r="EX32" s="28"/>
      <c r="EY32" s="28"/>
      <c r="EZ32" s="28"/>
      <c r="FA32" s="28"/>
      <c r="FB32" s="28"/>
      <c r="FC32" s="28"/>
      <c r="FD32" s="28"/>
      <c r="FE32" s="28"/>
      <c r="FF32" s="28"/>
      <c r="FG32" s="28"/>
      <c r="FH32" s="28"/>
      <c r="FI32" s="28"/>
      <c r="FJ32" s="28">
        <f>データ!AS7</f>
        <v>9.6</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53</v>
      </c>
      <c r="GL32" s="24"/>
      <c r="GM32" s="24"/>
      <c r="GN32" s="24"/>
      <c r="GO32" s="24"/>
      <c r="GP32" s="24"/>
      <c r="GQ32" s="24"/>
      <c r="GR32" s="24"/>
      <c r="GS32" s="24"/>
      <c r="GT32" s="40">
        <f>データ!AZ7</f>
        <v>2960</v>
      </c>
      <c r="GU32" s="40"/>
      <c r="GV32" s="40"/>
      <c r="GW32" s="40"/>
      <c r="GX32" s="40"/>
      <c r="GY32" s="40"/>
      <c r="GZ32" s="40"/>
      <c r="HA32" s="40"/>
      <c r="HB32" s="40"/>
      <c r="HC32" s="40"/>
      <c r="HD32" s="40"/>
      <c r="HE32" s="40"/>
      <c r="HF32" s="40"/>
      <c r="HG32" s="40"/>
      <c r="HH32" s="40">
        <f>データ!BA7</f>
        <v>4609</v>
      </c>
      <c r="HI32" s="40"/>
      <c r="HJ32" s="40"/>
      <c r="HK32" s="40"/>
      <c r="HL32" s="40"/>
      <c r="HM32" s="40"/>
      <c r="HN32" s="40"/>
      <c r="HO32" s="40"/>
      <c r="HP32" s="40"/>
      <c r="HQ32" s="40"/>
      <c r="HR32" s="40"/>
      <c r="HS32" s="40"/>
      <c r="HT32" s="40"/>
      <c r="HU32" s="40"/>
      <c r="HV32" s="40">
        <f>データ!BB7</f>
        <v>1095</v>
      </c>
      <c r="HW32" s="40"/>
      <c r="HX32" s="40"/>
      <c r="HY32" s="40"/>
      <c r="HZ32" s="40"/>
      <c r="IA32" s="40"/>
      <c r="IB32" s="40"/>
      <c r="IC32" s="40"/>
      <c r="ID32" s="40"/>
      <c r="IE32" s="40"/>
      <c r="IF32" s="40"/>
      <c r="IG32" s="40"/>
      <c r="IH32" s="40"/>
      <c r="II32" s="40"/>
      <c r="IJ32" s="40">
        <f>データ!BC7</f>
        <v>1117</v>
      </c>
      <c r="IK32" s="40"/>
      <c r="IL32" s="40"/>
      <c r="IM32" s="40"/>
      <c r="IN32" s="40"/>
      <c r="IO32" s="40"/>
      <c r="IP32" s="40"/>
      <c r="IQ32" s="40"/>
      <c r="IR32" s="40"/>
      <c r="IS32" s="40"/>
      <c r="IT32" s="40"/>
      <c r="IU32" s="40"/>
      <c r="IV32" s="40"/>
      <c r="IW32" s="40"/>
      <c r="IX32" s="40">
        <f>データ!BD7</f>
        <v>1305</v>
      </c>
      <c r="IY32" s="40"/>
      <c r="IZ32" s="40"/>
      <c r="JA32" s="40"/>
      <c r="JB32" s="40"/>
      <c r="JC32" s="40"/>
      <c r="JD32" s="40"/>
      <c r="JE32" s="40"/>
      <c r="JF32" s="40"/>
      <c r="JG32" s="40"/>
      <c r="JH32" s="40"/>
      <c r="JI32" s="40"/>
      <c r="JJ32" s="40"/>
      <c r="JK32" s="40"/>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128</v>
      </c>
      <c r="NJ32" s="76"/>
      <c r="NK32" s="76"/>
      <c r="NL32" s="76"/>
      <c r="NM32" s="76"/>
      <c r="NN32" s="76"/>
      <c r="NO32" s="76"/>
      <c r="NP32" s="76"/>
      <c r="NQ32" s="76"/>
      <c r="NR32" s="76"/>
      <c r="NS32" s="76"/>
      <c r="NT32" s="76"/>
      <c r="NU32" s="76"/>
      <c r="NV32" s="76"/>
      <c r="NW32" s="87"/>
    </row>
    <row r="33" spans="1:387" ht="13.5" customHeight="1">
      <c r="A33" s="4"/>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6"/>
      <c r="NK33" s="76"/>
      <c r="NL33" s="76"/>
      <c r="NM33" s="76"/>
      <c r="NN33" s="76"/>
      <c r="NO33" s="76"/>
      <c r="NP33" s="76"/>
      <c r="NQ33" s="76"/>
      <c r="NR33" s="76"/>
      <c r="NS33" s="76"/>
      <c r="NT33" s="76"/>
      <c r="NU33" s="76"/>
      <c r="NV33" s="76"/>
      <c r="NW33" s="87"/>
    </row>
    <row r="34" spans="1:387" ht="13.5" customHeight="1">
      <c r="A34" s="4"/>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3"/>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3"/>
      <c r="NH34" s="2"/>
      <c r="NI34" s="66"/>
      <c r="NJ34" s="76"/>
      <c r="NK34" s="76"/>
      <c r="NL34" s="76"/>
      <c r="NM34" s="76"/>
      <c r="NN34" s="76"/>
      <c r="NO34" s="76"/>
      <c r="NP34" s="76"/>
      <c r="NQ34" s="76"/>
      <c r="NR34" s="76"/>
      <c r="NS34" s="76"/>
      <c r="NT34" s="76"/>
      <c r="NU34" s="76"/>
      <c r="NV34" s="76"/>
      <c r="NW34" s="87"/>
    </row>
    <row r="35" spans="1:387" ht="13.5" customHeight="1">
      <c r="A35" s="4"/>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4"/>
      <c r="JU35" s="45"/>
      <c r="JV35" s="45"/>
      <c r="JW35" s="45"/>
      <c r="JX35" s="45"/>
      <c r="JY35" s="45"/>
      <c r="JZ35" s="45"/>
      <c r="KA35" s="45"/>
      <c r="KB35" s="45"/>
      <c r="KC35" s="45"/>
      <c r="KD35" s="45"/>
      <c r="KE35" s="45"/>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U35" s="45"/>
      <c r="LV35" s="45"/>
      <c r="LW35" s="45"/>
      <c r="LX35" s="45"/>
      <c r="LY35" s="45"/>
      <c r="LZ35" s="45"/>
      <c r="MA35" s="45"/>
      <c r="MB35" s="45"/>
      <c r="MC35" s="45"/>
      <c r="MD35" s="45"/>
      <c r="ME35" s="45"/>
      <c r="MF35" s="45"/>
      <c r="MG35" s="45"/>
      <c r="MH35" s="45"/>
      <c r="MI35" s="45"/>
      <c r="MJ35" s="45"/>
      <c r="MK35" s="45"/>
      <c r="ML35" s="45"/>
      <c r="MM35" s="45"/>
      <c r="MN35" s="45"/>
      <c r="MO35" s="45"/>
      <c r="MP35" s="45"/>
      <c r="MQ35" s="45"/>
      <c r="MR35" s="45"/>
      <c r="MS35" s="45"/>
      <c r="MT35" s="45"/>
      <c r="MU35" s="45"/>
      <c r="MV35" s="45"/>
      <c r="MW35" s="45"/>
      <c r="MX35" s="45"/>
      <c r="MY35" s="45"/>
      <c r="MZ35" s="45"/>
      <c r="NA35" s="45"/>
      <c r="NB35" s="45"/>
      <c r="NC35" s="45"/>
      <c r="ND35" s="45"/>
      <c r="NE35" s="45"/>
      <c r="NF35" s="45"/>
      <c r="NG35" s="54"/>
      <c r="NH35" s="2"/>
      <c r="NI35" s="66"/>
      <c r="NJ35" s="76"/>
      <c r="NK35" s="76"/>
      <c r="NL35" s="76"/>
      <c r="NM35" s="76"/>
      <c r="NN35" s="76"/>
      <c r="NO35" s="76"/>
      <c r="NP35" s="76"/>
      <c r="NQ35" s="76"/>
      <c r="NR35" s="76"/>
      <c r="NS35" s="76"/>
      <c r="NT35" s="76"/>
      <c r="NU35" s="76"/>
      <c r="NV35" s="76"/>
      <c r="NW35" s="87"/>
    </row>
    <row r="36" spans="1:387" ht="13.5" customHeight="1">
      <c r="A36" s="4"/>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23"/>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6"/>
      <c r="NK36" s="76"/>
      <c r="NL36" s="76"/>
      <c r="NM36" s="76"/>
      <c r="NN36" s="76"/>
      <c r="NO36" s="76"/>
      <c r="NP36" s="76"/>
      <c r="NQ36" s="76"/>
      <c r="NR36" s="76"/>
      <c r="NS36" s="76"/>
      <c r="NT36" s="76"/>
      <c r="NU36" s="76"/>
      <c r="NV36" s="76"/>
      <c r="NW36" s="87"/>
    </row>
    <row r="37" spans="1:387" ht="13.5" customHeight="1">
      <c r="A37" s="4"/>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23"/>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6"/>
      <c r="NK37" s="76"/>
      <c r="NL37" s="76"/>
      <c r="NM37" s="76"/>
      <c r="NN37" s="76"/>
      <c r="NO37" s="76"/>
      <c r="NP37" s="76"/>
      <c r="NQ37" s="76"/>
      <c r="NR37" s="76"/>
      <c r="NS37" s="76"/>
      <c r="NT37" s="76"/>
      <c r="NU37" s="76"/>
      <c r="NV37" s="76"/>
      <c r="NW37" s="87"/>
    </row>
    <row r="38" spans="1:387" ht="13.5" customHeight="1">
      <c r="A38" s="4"/>
      <c r="B38" s="12"/>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6"/>
      <c r="NK38" s="76"/>
      <c r="NL38" s="76"/>
      <c r="NM38" s="76"/>
      <c r="NN38" s="76"/>
      <c r="NO38" s="76"/>
      <c r="NP38" s="76"/>
      <c r="NQ38" s="76"/>
      <c r="NR38" s="76"/>
      <c r="NS38" s="76"/>
      <c r="NT38" s="76"/>
      <c r="NU38" s="76"/>
      <c r="NV38" s="76"/>
      <c r="NW38" s="87"/>
    </row>
    <row r="39" spans="1:387" ht="13.5" customHeight="1">
      <c r="A39" s="4"/>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6"/>
      <c r="NK39" s="76"/>
      <c r="NL39" s="76"/>
      <c r="NM39" s="76"/>
      <c r="NN39" s="76"/>
      <c r="NO39" s="76"/>
      <c r="NP39" s="76"/>
      <c r="NQ39" s="76"/>
      <c r="NR39" s="76"/>
      <c r="NS39" s="76"/>
      <c r="NT39" s="76"/>
      <c r="NU39" s="76"/>
      <c r="NV39" s="76"/>
      <c r="NW39" s="87"/>
    </row>
    <row r="40" spans="1:387" ht="13.5" customHeight="1">
      <c r="A40" s="4"/>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6"/>
      <c r="NK40" s="76"/>
      <c r="NL40" s="76"/>
      <c r="NM40" s="76"/>
      <c r="NN40" s="76"/>
      <c r="NO40" s="76"/>
      <c r="NP40" s="76"/>
      <c r="NQ40" s="76"/>
      <c r="NR40" s="76"/>
      <c r="NS40" s="76"/>
      <c r="NT40" s="76"/>
      <c r="NU40" s="76"/>
      <c r="NV40" s="76"/>
      <c r="NW40" s="87"/>
    </row>
    <row r="41" spans="1:387" ht="13.5" customHeight="1">
      <c r="A41" s="4"/>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6"/>
      <c r="NK41" s="76"/>
      <c r="NL41" s="76"/>
      <c r="NM41" s="76"/>
      <c r="NN41" s="76"/>
      <c r="NO41" s="76"/>
      <c r="NP41" s="76"/>
      <c r="NQ41" s="76"/>
      <c r="NR41" s="76"/>
      <c r="NS41" s="76"/>
      <c r="NT41" s="76"/>
      <c r="NU41" s="76"/>
      <c r="NV41" s="76"/>
      <c r="NW41" s="87"/>
    </row>
    <row r="42" spans="1:387" ht="13.5" customHeight="1">
      <c r="A42" s="4"/>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6"/>
      <c r="NK42" s="76"/>
      <c r="NL42" s="76"/>
      <c r="NM42" s="76"/>
      <c r="NN42" s="76"/>
      <c r="NO42" s="76"/>
      <c r="NP42" s="76"/>
      <c r="NQ42" s="76"/>
      <c r="NR42" s="76"/>
      <c r="NS42" s="76"/>
      <c r="NT42" s="76"/>
      <c r="NU42" s="76"/>
      <c r="NV42" s="76"/>
      <c r="NW42" s="87"/>
    </row>
    <row r="43" spans="1:387" ht="13.5" customHeight="1">
      <c r="A43" s="4"/>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6"/>
      <c r="NK43" s="76"/>
      <c r="NL43" s="76"/>
      <c r="NM43" s="76"/>
      <c r="NN43" s="76"/>
      <c r="NO43" s="76"/>
      <c r="NP43" s="76"/>
      <c r="NQ43" s="76"/>
      <c r="NR43" s="76"/>
      <c r="NS43" s="76"/>
      <c r="NT43" s="76"/>
      <c r="NU43" s="76"/>
      <c r="NV43" s="76"/>
      <c r="NW43" s="87"/>
    </row>
    <row r="44" spans="1:387" ht="13.5" customHeight="1">
      <c r="A44" s="4"/>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6"/>
      <c r="NK44" s="76"/>
      <c r="NL44" s="76"/>
      <c r="NM44" s="76"/>
      <c r="NN44" s="76"/>
      <c r="NO44" s="76"/>
      <c r="NP44" s="76"/>
      <c r="NQ44" s="76"/>
      <c r="NR44" s="76"/>
      <c r="NS44" s="76"/>
      <c r="NT44" s="76"/>
      <c r="NU44" s="76"/>
      <c r="NV44" s="76"/>
      <c r="NW44" s="87"/>
    </row>
    <row r="45" spans="1:387" ht="13.5" customHeight="1">
      <c r="A45" s="4"/>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6"/>
      <c r="NK45" s="76"/>
      <c r="NL45" s="76"/>
      <c r="NM45" s="76"/>
      <c r="NN45" s="76"/>
      <c r="NO45" s="76"/>
      <c r="NP45" s="76"/>
      <c r="NQ45" s="76"/>
      <c r="NR45" s="76"/>
      <c r="NS45" s="76"/>
      <c r="NT45" s="76"/>
      <c r="NU45" s="76"/>
      <c r="NV45" s="76"/>
      <c r="NW45" s="87"/>
    </row>
    <row r="46" spans="1:387" ht="13.5" customHeight="1">
      <c r="A46" s="4"/>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6"/>
      <c r="NK46" s="76"/>
      <c r="NL46" s="76"/>
      <c r="NM46" s="76"/>
      <c r="NN46" s="76"/>
      <c r="NO46" s="76"/>
      <c r="NP46" s="76"/>
      <c r="NQ46" s="76"/>
      <c r="NR46" s="76"/>
      <c r="NS46" s="76"/>
      <c r="NT46" s="76"/>
      <c r="NU46" s="76"/>
      <c r="NV46" s="76"/>
      <c r="NW46" s="87"/>
    </row>
    <row r="47" spans="1:387" ht="13.5" customHeight="1">
      <c r="A47" s="4"/>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5"/>
      <c r="NK47" s="75"/>
      <c r="NL47" s="75"/>
      <c r="NM47" s="75"/>
      <c r="NN47" s="75"/>
      <c r="NO47" s="75"/>
      <c r="NP47" s="75"/>
      <c r="NQ47" s="75"/>
      <c r="NR47" s="75"/>
      <c r="NS47" s="75"/>
      <c r="NT47" s="75"/>
      <c r="NU47" s="75"/>
      <c r="NV47" s="75"/>
      <c r="NW47" s="88"/>
    </row>
    <row r="48" spans="1:387" ht="13.5" customHeight="1">
      <c r="A48" s="4"/>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3" t="s">
        <v>54</v>
      </c>
      <c r="NJ48" s="72"/>
      <c r="NK48" s="72"/>
      <c r="NL48" s="72"/>
      <c r="NM48" s="72"/>
      <c r="NN48" s="72"/>
      <c r="NO48" s="72"/>
      <c r="NP48" s="72"/>
      <c r="NQ48" s="72"/>
      <c r="NR48" s="72"/>
      <c r="NS48" s="72"/>
      <c r="NT48" s="72"/>
      <c r="NU48" s="72"/>
      <c r="NV48" s="72"/>
      <c r="NW48" s="84"/>
    </row>
    <row r="49" spans="1:387" ht="13.5" customHeight="1">
      <c r="A49" s="4"/>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10</v>
      </c>
      <c r="NJ49" s="76"/>
      <c r="NK49" s="76"/>
      <c r="NL49" s="76"/>
      <c r="NM49" s="76"/>
      <c r="NN49" s="76"/>
      <c r="NO49" s="76"/>
      <c r="NP49" s="76"/>
      <c r="NQ49" s="76"/>
      <c r="NR49" s="76"/>
      <c r="NS49" s="76"/>
      <c r="NT49" s="76"/>
      <c r="NU49" s="76"/>
      <c r="NV49" s="76"/>
      <c r="NW49" s="87"/>
    </row>
    <row r="50" spans="1:387" ht="13.5" customHeight="1">
      <c r="A50" s="4"/>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6"/>
      <c r="NK50" s="76"/>
      <c r="NL50" s="76"/>
      <c r="NM50" s="76"/>
      <c r="NN50" s="76"/>
      <c r="NO50" s="76"/>
      <c r="NP50" s="76"/>
      <c r="NQ50" s="76"/>
      <c r="NR50" s="76"/>
      <c r="NS50" s="76"/>
      <c r="NT50" s="76"/>
      <c r="NU50" s="76"/>
      <c r="NV50" s="76"/>
      <c r="NW50" s="87"/>
    </row>
    <row r="51" spans="1:387" ht="13.5" customHeight="1">
      <c r="A51" s="4"/>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6"/>
      <c r="NK51" s="76"/>
      <c r="NL51" s="76"/>
      <c r="NM51" s="76"/>
      <c r="NN51" s="76"/>
      <c r="NO51" s="76"/>
      <c r="NP51" s="76"/>
      <c r="NQ51" s="76"/>
      <c r="NR51" s="76"/>
      <c r="NS51" s="76"/>
      <c r="NT51" s="76"/>
      <c r="NU51" s="76"/>
      <c r="NV51" s="76"/>
      <c r="NW51" s="87"/>
    </row>
    <row r="52" spans="1:387" ht="13.5" customHeight="1">
      <c r="A52" s="4"/>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6"/>
      <c r="NK52" s="76"/>
      <c r="NL52" s="76"/>
      <c r="NM52" s="76"/>
      <c r="NN52" s="76"/>
      <c r="NO52" s="76"/>
      <c r="NP52" s="76"/>
      <c r="NQ52" s="76"/>
      <c r="NR52" s="76"/>
      <c r="NS52" s="76"/>
      <c r="NT52" s="76"/>
      <c r="NU52" s="76"/>
      <c r="NV52" s="76"/>
      <c r="NW52" s="87"/>
    </row>
    <row r="53" spans="1:387" ht="13.5" customHeight="1">
      <c r="A53" s="4"/>
      <c r="B53" s="12"/>
      <c r="C53" s="2"/>
      <c r="D53" s="2"/>
      <c r="E53" s="2"/>
      <c r="F53" s="2"/>
      <c r="I53" s="24" t="s">
        <v>2</v>
      </c>
      <c r="J53" s="24"/>
      <c r="K53" s="24"/>
      <c r="L53" s="24"/>
      <c r="M53" s="24"/>
      <c r="N53" s="24"/>
      <c r="O53" s="24"/>
      <c r="P53" s="24"/>
      <c r="Q53" s="24"/>
      <c r="R53" s="28">
        <f>データ!BF7</f>
        <v>38.799999999999997</v>
      </c>
      <c r="S53" s="28"/>
      <c r="T53" s="28"/>
      <c r="U53" s="28"/>
      <c r="V53" s="28"/>
      <c r="W53" s="28"/>
      <c r="X53" s="28"/>
      <c r="Y53" s="28"/>
      <c r="Z53" s="28"/>
      <c r="AA53" s="28"/>
      <c r="AB53" s="28"/>
      <c r="AC53" s="28"/>
      <c r="AD53" s="28"/>
      <c r="AE53" s="28"/>
      <c r="AF53" s="28">
        <f>データ!BG7</f>
        <v>19.7</v>
      </c>
      <c r="AG53" s="28"/>
      <c r="AH53" s="28"/>
      <c r="AI53" s="28"/>
      <c r="AJ53" s="28"/>
      <c r="AK53" s="28"/>
      <c r="AL53" s="28"/>
      <c r="AM53" s="28"/>
      <c r="AN53" s="28"/>
      <c r="AO53" s="28"/>
      <c r="AP53" s="28"/>
      <c r="AQ53" s="28"/>
      <c r="AR53" s="28"/>
      <c r="AS53" s="28"/>
      <c r="AT53" s="28">
        <f>データ!BH7</f>
        <v>28.5</v>
      </c>
      <c r="AU53" s="28"/>
      <c r="AV53" s="28"/>
      <c r="AW53" s="28"/>
      <c r="AX53" s="28"/>
      <c r="AY53" s="28"/>
      <c r="AZ53" s="28"/>
      <c r="BA53" s="28"/>
      <c r="BB53" s="28"/>
      <c r="BC53" s="28"/>
      <c r="BD53" s="28"/>
      <c r="BE53" s="28"/>
      <c r="BF53" s="28"/>
      <c r="BG53" s="28"/>
      <c r="BH53" s="28">
        <f>データ!BI7</f>
        <v>43.3</v>
      </c>
      <c r="BI53" s="28"/>
      <c r="BJ53" s="28"/>
      <c r="BK53" s="28"/>
      <c r="BL53" s="28"/>
      <c r="BM53" s="28"/>
      <c r="BN53" s="28"/>
      <c r="BO53" s="28"/>
      <c r="BP53" s="28"/>
      <c r="BQ53" s="28"/>
      <c r="BR53" s="28"/>
      <c r="BS53" s="28"/>
      <c r="BT53" s="28"/>
      <c r="BU53" s="28"/>
      <c r="BV53" s="28">
        <f>データ!BJ7</f>
        <v>37.200000000000003</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2</v>
      </c>
      <c r="CX53" s="24"/>
      <c r="CY53" s="24"/>
      <c r="CZ53" s="24"/>
      <c r="DA53" s="24"/>
      <c r="DB53" s="24"/>
      <c r="DC53" s="24"/>
      <c r="DD53" s="24"/>
      <c r="DE53" s="24"/>
      <c r="DF53" s="28">
        <f>データ!BQ7</f>
        <v>0</v>
      </c>
      <c r="DG53" s="28"/>
      <c r="DH53" s="28"/>
      <c r="DI53" s="28"/>
      <c r="DJ53" s="28"/>
      <c r="DK53" s="28"/>
      <c r="DL53" s="28"/>
      <c r="DM53" s="28"/>
      <c r="DN53" s="28"/>
      <c r="DO53" s="28"/>
      <c r="DP53" s="28"/>
      <c r="DQ53" s="28"/>
      <c r="DR53" s="28"/>
      <c r="DS53" s="28"/>
      <c r="DT53" s="28">
        <f>データ!BR7</f>
        <v>0</v>
      </c>
      <c r="DU53" s="28"/>
      <c r="DV53" s="28"/>
      <c r="DW53" s="28"/>
      <c r="DX53" s="28"/>
      <c r="DY53" s="28"/>
      <c r="DZ53" s="28"/>
      <c r="EA53" s="28"/>
      <c r="EB53" s="28"/>
      <c r="EC53" s="28"/>
      <c r="ED53" s="28"/>
      <c r="EE53" s="28"/>
      <c r="EF53" s="28"/>
      <c r="EG53" s="28"/>
      <c r="EH53" s="28">
        <f>データ!BS7</f>
        <v>0</v>
      </c>
      <c r="EI53" s="28"/>
      <c r="EJ53" s="28"/>
      <c r="EK53" s="28"/>
      <c r="EL53" s="28"/>
      <c r="EM53" s="28"/>
      <c r="EN53" s="28"/>
      <c r="EO53" s="28"/>
      <c r="EP53" s="28"/>
      <c r="EQ53" s="28"/>
      <c r="ER53" s="28"/>
      <c r="ES53" s="28"/>
      <c r="ET53" s="28"/>
      <c r="EU53" s="28"/>
      <c r="EV53" s="28">
        <f>データ!BT7</f>
        <v>0</v>
      </c>
      <c r="EW53" s="28"/>
      <c r="EX53" s="28"/>
      <c r="EY53" s="28"/>
      <c r="EZ53" s="28"/>
      <c r="FA53" s="28"/>
      <c r="FB53" s="28"/>
      <c r="FC53" s="28"/>
      <c r="FD53" s="28"/>
      <c r="FE53" s="28"/>
      <c r="FF53" s="28"/>
      <c r="FG53" s="28"/>
      <c r="FH53" s="28"/>
      <c r="FI53" s="28"/>
      <c r="FJ53" s="28">
        <f>データ!BU7</f>
        <v>0</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2</v>
      </c>
      <c r="GL53" s="24"/>
      <c r="GM53" s="24"/>
      <c r="GN53" s="24"/>
      <c r="GO53" s="24"/>
      <c r="GP53" s="24"/>
      <c r="GQ53" s="24"/>
      <c r="GR53" s="24"/>
      <c r="GS53" s="24"/>
      <c r="GT53" s="28">
        <f>データ!CB7</f>
        <v>12</v>
      </c>
      <c r="GU53" s="28"/>
      <c r="GV53" s="28"/>
      <c r="GW53" s="28"/>
      <c r="GX53" s="28"/>
      <c r="GY53" s="28"/>
      <c r="GZ53" s="28"/>
      <c r="HA53" s="28"/>
      <c r="HB53" s="28"/>
      <c r="HC53" s="28"/>
      <c r="HD53" s="28"/>
      <c r="HE53" s="28"/>
      <c r="HF53" s="28"/>
      <c r="HG53" s="28"/>
      <c r="HH53" s="28">
        <f>データ!CC7</f>
        <v>-31.5</v>
      </c>
      <c r="HI53" s="28"/>
      <c r="HJ53" s="28"/>
      <c r="HK53" s="28"/>
      <c r="HL53" s="28"/>
      <c r="HM53" s="28"/>
      <c r="HN53" s="28"/>
      <c r="HO53" s="28"/>
      <c r="HP53" s="28"/>
      <c r="HQ53" s="28"/>
      <c r="HR53" s="28"/>
      <c r="HS53" s="28"/>
      <c r="HT53" s="28"/>
      <c r="HU53" s="28"/>
      <c r="HV53" s="28">
        <f>データ!CD7</f>
        <v>-12.6</v>
      </c>
      <c r="HW53" s="28"/>
      <c r="HX53" s="28"/>
      <c r="HY53" s="28"/>
      <c r="HZ53" s="28"/>
      <c r="IA53" s="28"/>
      <c r="IB53" s="28"/>
      <c r="IC53" s="28"/>
      <c r="ID53" s="28"/>
      <c r="IE53" s="28"/>
      <c r="IF53" s="28"/>
      <c r="IG53" s="28"/>
      <c r="IH53" s="28"/>
      <c r="II53" s="28"/>
      <c r="IJ53" s="28">
        <f>データ!CE7</f>
        <v>9.9</v>
      </c>
      <c r="IK53" s="28"/>
      <c r="IL53" s="28"/>
      <c r="IM53" s="28"/>
      <c r="IN53" s="28"/>
      <c r="IO53" s="28"/>
      <c r="IP53" s="28"/>
      <c r="IQ53" s="28"/>
      <c r="IR53" s="28"/>
      <c r="IS53" s="28"/>
      <c r="IT53" s="28"/>
      <c r="IU53" s="28"/>
      <c r="IV53" s="28"/>
      <c r="IW53" s="28"/>
      <c r="IX53" s="28">
        <f>データ!CF7</f>
        <v>1.5</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2</v>
      </c>
      <c r="JZ53" s="24"/>
      <c r="KA53" s="24"/>
      <c r="KB53" s="24"/>
      <c r="KC53" s="24"/>
      <c r="KD53" s="24"/>
      <c r="KE53" s="24"/>
      <c r="KF53" s="24"/>
      <c r="KG53" s="24"/>
      <c r="KH53" s="40">
        <f>データ!CM7</f>
        <v>54449</v>
      </c>
      <c r="KI53" s="40"/>
      <c r="KJ53" s="40"/>
      <c r="KK53" s="40"/>
      <c r="KL53" s="40"/>
      <c r="KM53" s="40"/>
      <c r="KN53" s="40"/>
      <c r="KO53" s="40"/>
      <c r="KP53" s="40"/>
      <c r="KQ53" s="40"/>
      <c r="KR53" s="40"/>
      <c r="KS53" s="40"/>
      <c r="KT53" s="40"/>
      <c r="KU53" s="40"/>
      <c r="KV53" s="40">
        <f>データ!CN7</f>
        <v>-22899</v>
      </c>
      <c r="KW53" s="40"/>
      <c r="KX53" s="40"/>
      <c r="KY53" s="40"/>
      <c r="KZ53" s="40"/>
      <c r="LA53" s="40"/>
      <c r="LB53" s="40"/>
      <c r="LC53" s="40"/>
      <c r="LD53" s="40"/>
      <c r="LE53" s="40"/>
      <c r="LF53" s="40"/>
      <c r="LG53" s="40"/>
      <c r="LH53" s="40"/>
      <c r="LI53" s="40"/>
      <c r="LJ53" s="40">
        <f>データ!CO7</f>
        <v>-8398</v>
      </c>
      <c r="LK53" s="40"/>
      <c r="LL53" s="40"/>
      <c r="LM53" s="40"/>
      <c r="LN53" s="40"/>
      <c r="LO53" s="40"/>
      <c r="LP53" s="40"/>
      <c r="LQ53" s="40"/>
      <c r="LR53" s="40"/>
      <c r="LS53" s="40"/>
      <c r="LT53" s="40"/>
      <c r="LU53" s="40"/>
      <c r="LV53" s="40"/>
      <c r="LW53" s="40"/>
      <c r="LX53" s="40">
        <f>データ!CP7</f>
        <v>28290</v>
      </c>
      <c r="LY53" s="40"/>
      <c r="LZ53" s="40"/>
      <c r="MA53" s="40"/>
      <c r="MB53" s="40"/>
      <c r="MC53" s="40"/>
      <c r="MD53" s="40"/>
      <c r="ME53" s="40"/>
      <c r="MF53" s="40"/>
      <c r="MG53" s="40"/>
      <c r="MH53" s="40"/>
      <c r="MI53" s="40"/>
      <c r="MJ53" s="40"/>
      <c r="MK53" s="40"/>
      <c r="ML53" s="40">
        <f>データ!CQ7</f>
        <v>31201</v>
      </c>
      <c r="MM53" s="40"/>
      <c r="MN53" s="40"/>
      <c r="MO53" s="40"/>
      <c r="MP53" s="40"/>
      <c r="MQ53" s="40"/>
      <c r="MR53" s="40"/>
      <c r="MS53" s="40"/>
      <c r="MT53" s="40"/>
      <c r="MU53" s="40"/>
      <c r="MV53" s="40"/>
      <c r="MW53" s="40"/>
      <c r="MX53" s="40"/>
      <c r="MY53" s="40"/>
      <c r="MZ53" s="2"/>
      <c r="NA53" s="2"/>
      <c r="NB53" s="2"/>
      <c r="NC53" s="2"/>
      <c r="ND53" s="2"/>
      <c r="NE53" s="2"/>
      <c r="NF53" s="2"/>
      <c r="NG53" s="4"/>
      <c r="NH53" s="2"/>
      <c r="NI53" s="66"/>
      <c r="NJ53" s="76"/>
      <c r="NK53" s="76"/>
      <c r="NL53" s="76"/>
      <c r="NM53" s="76"/>
      <c r="NN53" s="76"/>
      <c r="NO53" s="76"/>
      <c r="NP53" s="76"/>
      <c r="NQ53" s="76"/>
      <c r="NR53" s="76"/>
      <c r="NS53" s="76"/>
      <c r="NT53" s="76"/>
      <c r="NU53" s="76"/>
      <c r="NV53" s="76"/>
      <c r="NW53" s="87"/>
    </row>
    <row r="54" spans="1:387" ht="13.5" customHeight="1">
      <c r="A54" s="4"/>
      <c r="B54" s="12"/>
      <c r="C54" s="2"/>
      <c r="D54" s="2"/>
      <c r="E54" s="2"/>
      <c r="F54" s="2"/>
      <c r="G54" s="2"/>
      <c r="H54" s="2"/>
      <c r="I54" s="24" t="s">
        <v>53</v>
      </c>
      <c r="J54" s="24"/>
      <c r="K54" s="24"/>
      <c r="L54" s="24"/>
      <c r="M54" s="24"/>
      <c r="N54" s="24"/>
      <c r="O54" s="24"/>
      <c r="P54" s="24"/>
      <c r="Q54" s="24"/>
      <c r="R54" s="28">
        <f>データ!BK7</f>
        <v>23.3</v>
      </c>
      <c r="S54" s="28"/>
      <c r="T54" s="28"/>
      <c r="U54" s="28"/>
      <c r="V54" s="28"/>
      <c r="W54" s="28"/>
      <c r="X54" s="28"/>
      <c r="Y54" s="28"/>
      <c r="Z54" s="28"/>
      <c r="AA54" s="28"/>
      <c r="AB54" s="28"/>
      <c r="AC54" s="28"/>
      <c r="AD54" s="28"/>
      <c r="AE54" s="28"/>
      <c r="AF54" s="28">
        <f>データ!BL7</f>
        <v>13</v>
      </c>
      <c r="AG54" s="28"/>
      <c r="AH54" s="28"/>
      <c r="AI54" s="28"/>
      <c r="AJ54" s="28"/>
      <c r="AK54" s="28"/>
      <c r="AL54" s="28"/>
      <c r="AM54" s="28"/>
      <c r="AN54" s="28"/>
      <c r="AO54" s="28"/>
      <c r="AP54" s="28"/>
      <c r="AQ54" s="28"/>
      <c r="AR54" s="28"/>
      <c r="AS54" s="28"/>
      <c r="AT54" s="28">
        <f>データ!BM7</f>
        <v>16.8</v>
      </c>
      <c r="AU54" s="28"/>
      <c r="AV54" s="28"/>
      <c r="AW54" s="28"/>
      <c r="AX54" s="28"/>
      <c r="AY54" s="28"/>
      <c r="AZ54" s="28"/>
      <c r="BA54" s="28"/>
      <c r="BB54" s="28"/>
      <c r="BC54" s="28"/>
      <c r="BD54" s="28"/>
      <c r="BE54" s="28"/>
      <c r="BF54" s="28"/>
      <c r="BG54" s="28"/>
      <c r="BH54" s="28">
        <f>データ!BN7</f>
        <v>27.4</v>
      </c>
      <c r="BI54" s="28"/>
      <c r="BJ54" s="28"/>
      <c r="BK54" s="28"/>
      <c r="BL54" s="28"/>
      <c r="BM54" s="28"/>
      <c r="BN54" s="28"/>
      <c r="BO54" s="28"/>
      <c r="BP54" s="28"/>
      <c r="BQ54" s="28"/>
      <c r="BR54" s="28"/>
      <c r="BS54" s="28"/>
      <c r="BT54" s="28"/>
      <c r="BU54" s="28"/>
      <c r="BV54" s="28">
        <f>データ!BO7</f>
        <v>28.4</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53</v>
      </c>
      <c r="CX54" s="24"/>
      <c r="CY54" s="24"/>
      <c r="CZ54" s="24"/>
      <c r="DA54" s="24"/>
      <c r="DB54" s="24"/>
      <c r="DC54" s="24"/>
      <c r="DD54" s="24"/>
      <c r="DE54" s="24"/>
      <c r="DF54" s="28">
        <f>データ!BV7</f>
        <v>20.2</v>
      </c>
      <c r="DG54" s="28"/>
      <c r="DH54" s="28"/>
      <c r="DI54" s="28"/>
      <c r="DJ54" s="28"/>
      <c r="DK54" s="28"/>
      <c r="DL54" s="28"/>
      <c r="DM54" s="28"/>
      <c r="DN54" s="28"/>
      <c r="DO54" s="28"/>
      <c r="DP54" s="28"/>
      <c r="DQ54" s="28"/>
      <c r="DR54" s="28"/>
      <c r="DS54" s="28"/>
      <c r="DT54" s="28">
        <f>データ!BW7</f>
        <v>35.6</v>
      </c>
      <c r="DU54" s="28"/>
      <c r="DV54" s="28"/>
      <c r="DW54" s="28"/>
      <c r="DX54" s="28"/>
      <c r="DY54" s="28"/>
      <c r="DZ54" s="28"/>
      <c r="EA54" s="28"/>
      <c r="EB54" s="28"/>
      <c r="EC54" s="28"/>
      <c r="ED54" s="28"/>
      <c r="EE54" s="28"/>
      <c r="EF54" s="28"/>
      <c r="EG54" s="28"/>
      <c r="EH54" s="28">
        <f>データ!BX7</f>
        <v>33.200000000000003</v>
      </c>
      <c r="EI54" s="28"/>
      <c r="EJ54" s="28"/>
      <c r="EK54" s="28"/>
      <c r="EL54" s="28"/>
      <c r="EM54" s="28"/>
      <c r="EN54" s="28"/>
      <c r="EO54" s="28"/>
      <c r="EP54" s="28"/>
      <c r="EQ54" s="28"/>
      <c r="ER54" s="28"/>
      <c r="ES54" s="28"/>
      <c r="ET54" s="28"/>
      <c r="EU54" s="28"/>
      <c r="EV54" s="28">
        <f>データ!BY7</f>
        <v>25.9</v>
      </c>
      <c r="EW54" s="28"/>
      <c r="EX54" s="28"/>
      <c r="EY54" s="28"/>
      <c r="EZ54" s="28"/>
      <c r="FA54" s="28"/>
      <c r="FB54" s="28"/>
      <c r="FC54" s="28"/>
      <c r="FD54" s="28"/>
      <c r="FE54" s="28"/>
      <c r="FF54" s="28"/>
      <c r="FG54" s="28"/>
      <c r="FH54" s="28"/>
      <c r="FI54" s="28"/>
      <c r="FJ54" s="28">
        <f>データ!BZ7</f>
        <v>27.5</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53</v>
      </c>
      <c r="GL54" s="24"/>
      <c r="GM54" s="24"/>
      <c r="GN54" s="24"/>
      <c r="GO54" s="24"/>
      <c r="GP54" s="24"/>
      <c r="GQ54" s="24"/>
      <c r="GR54" s="24"/>
      <c r="GS54" s="24"/>
      <c r="GT54" s="28">
        <f>データ!CG7</f>
        <v>23.2</v>
      </c>
      <c r="GU54" s="28"/>
      <c r="GV54" s="28"/>
      <c r="GW54" s="28"/>
      <c r="GX54" s="28"/>
      <c r="GY54" s="28"/>
      <c r="GZ54" s="28"/>
      <c r="HA54" s="28"/>
      <c r="HB54" s="28"/>
      <c r="HC54" s="28"/>
      <c r="HD54" s="28"/>
      <c r="HE54" s="28"/>
      <c r="HF54" s="28"/>
      <c r="HG54" s="28"/>
      <c r="HH54" s="28">
        <f>データ!CH7</f>
        <v>-45.4</v>
      </c>
      <c r="HI54" s="28"/>
      <c r="HJ54" s="28"/>
      <c r="HK54" s="28"/>
      <c r="HL54" s="28"/>
      <c r="HM54" s="28"/>
      <c r="HN54" s="28"/>
      <c r="HO54" s="28"/>
      <c r="HP54" s="28"/>
      <c r="HQ54" s="28"/>
      <c r="HR54" s="28"/>
      <c r="HS54" s="28"/>
      <c r="HT54" s="28"/>
      <c r="HU54" s="28"/>
      <c r="HV54" s="28">
        <f>データ!CI7</f>
        <v>-30.6</v>
      </c>
      <c r="HW54" s="28"/>
      <c r="HX54" s="28"/>
      <c r="HY54" s="28"/>
      <c r="HZ54" s="28"/>
      <c r="IA54" s="28"/>
      <c r="IB54" s="28"/>
      <c r="IC54" s="28"/>
      <c r="ID54" s="28"/>
      <c r="IE54" s="28"/>
      <c r="IF54" s="28"/>
      <c r="IG54" s="28"/>
      <c r="IH54" s="28"/>
      <c r="II54" s="28"/>
      <c r="IJ54" s="28">
        <f>データ!CJ7</f>
        <v>-7.2</v>
      </c>
      <c r="IK54" s="28"/>
      <c r="IL54" s="28"/>
      <c r="IM54" s="28"/>
      <c r="IN54" s="28"/>
      <c r="IO54" s="28"/>
      <c r="IP54" s="28"/>
      <c r="IQ54" s="28"/>
      <c r="IR54" s="28"/>
      <c r="IS54" s="28"/>
      <c r="IT54" s="28"/>
      <c r="IU54" s="28"/>
      <c r="IV54" s="28"/>
      <c r="IW54" s="28"/>
      <c r="IX54" s="28">
        <f>データ!CK7</f>
        <v>4.5</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53</v>
      </c>
      <c r="JZ54" s="24"/>
      <c r="KA54" s="24"/>
      <c r="KB54" s="24"/>
      <c r="KC54" s="24"/>
      <c r="KD54" s="24"/>
      <c r="KE54" s="24"/>
      <c r="KF54" s="24"/>
      <c r="KG54" s="24"/>
      <c r="KH54" s="47">
        <f>データ!CR7</f>
        <v>36063</v>
      </c>
      <c r="KI54" s="48"/>
      <c r="KJ54" s="48"/>
      <c r="KK54" s="48"/>
      <c r="KL54" s="48"/>
      <c r="KM54" s="48"/>
      <c r="KN54" s="48"/>
      <c r="KO54" s="48"/>
      <c r="KP54" s="48"/>
      <c r="KQ54" s="48"/>
      <c r="KR54" s="48"/>
      <c r="KS54" s="48"/>
      <c r="KT54" s="48"/>
      <c r="KU54" s="49"/>
      <c r="KV54" s="47">
        <f>データ!CS7</f>
        <v>-12817</v>
      </c>
      <c r="KW54" s="48"/>
      <c r="KX54" s="48"/>
      <c r="KY54" s="48"/>
      <c r="KZ54" s="48"/>
      <c r="LA54" s="48"/>
      <c r="LB54" s="48"/>
      <c r="LC54" s="48"/>
      <c r="LD54" s="48"/>
      <c r="LE54" s="48"/>
      <c r="LF54" s="48"/>
      <c r="LG54" s="48"/>
      <c r="LH54" s="48"/>
      <c r="LI54" s="49"/>
      <c r="LJ54" s="47">
        <f>データ!CT7</f>
        <v>-34626</v>
      </c>
      <c r="LK54" s="48"/>
      <c r="LL54" s="48"/>
      <c r="LM54" s="48"/>
      <c r="LN54" s="48"/>
      <c r="LO54" s="48"/>
      <c r="LP54" s="48"/>
      <c r="LQ54" s="48"/>
      <c r="LR54" s="48"/>
      <c r="LS54" s="48"/>
      <c r="LT54" s="48"/>
      <c r="LU54" s="48"/>
      <c r="LV54" s="48"/>
      <c r="LW54" s="49"/>
      <c r="LX54" s="47">
        <f>データ!CU7</f>
        <v>-2345</v>
      </c>
      <c r="LY54" s="48"/>
      <c r="LZ54" s="48"/>
      <c r="MA54" s="48"/>
      <c r="MB54" s="48"/>
      <c r="MC54" s="48"/>
      <c r="MD54" s="48"/>
      <c r="ME54" s="48"/>
      <c r="MF54" s="48"/>
      <c r="MG54" s="48"/>
      <c r="MH54" s="48"/>
      <c r="MI54" s="48"/>
      <c r="MJ54" s="48"/>
      <c r="MK54" s="49"/>
      <c r="ML54" s="47">
        <f>データ!CV7</f>
        <v>10168</v>
      </c>
      <c r="MM54" s="48"/>
      <c r="MN54" s="48"/>
      <c r="MO54" s="48"/>
      <c r="MP54" s="48"/>
      <c r="MQ54" s="48"/>
      <c r="MR54" s="48"/>
      <c r="MS54" s="48"/>
      <c r="MT54" s="48"/>
      <c r="MU54" s="48"/>
      <c r="MV54" s="48"/>
      <c r="MW54" s="48"/>
      <c r="MX54" s="48"/>
      <c r="MY54" s="49"/>
      <c r="MZ54" s="2"/>
      <c r="NA54" s="2"/>
      <c r="NB54" s="2"/>
      <c r="NC54" s="2"/>
      <c r="ND54" s="2"/>
      <c r="NE54" s="2"/>
      <c r="NF54" s="2"/>
      <c r="NG54" s="4"/>
      <c r="NH54" s="2"/>
      <c r="NI54" s="66"/>
      <c r="NJ54" s="76"/>
      <c r="NK54" s="76"/>
      <c r="NL54" s="76"/>
      <c r="NM54" s="76"/>
      <c r="NN54" s="76"/>
      <c r="NO54" s="76"/>
      <c r="NP54" s="76"/>
      <c r="NQ54" s="76"/>
      <c r="NR54" s="76"/>
      <c r="NS54" s="76"/>
      <c r="NT54" s="76"/>
      <c r="NU54" s="76"/>
      <c r="NV54" s="76"/>
      <c r="NW54" s="87"/>
    </row>
    <row r="55" spans="1:387" ht="13.5" customHeight="1">
      <c r="A55" s="4"/>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6"/>
      <c r="NK55" s="76"/>
      <c r="NL55" s="76"/>
      <c r="NM55" s="76"/>
      <c r="NN55" s="76"/>
      <c r="NO55" s="76"/>
      <c r="NP55" s="76"/>
      <c r="NQ55" s="76"/>
      <c r="NR55" s="76"/>
      <c r="NS55" s="76"/>
      <c r="NT55" s="76"/>
      <c r="NU55" s="76"/>
      <c r="NV55" s="76"/>
      <c r="NW55" s="87"/>
    </row>
    <row r="56" spans="1:387" ht="13.5" customHeight="1">
      <c r="A56" s="4"/>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6"/>
      <c r="NK56" s="76"/>
      <c r="NL56" s="76"/>
      <c r="NM56" s="76"/>
      <c r="NN56" s="76"/>
      <c r="NO56" s="76"/>
      <c r="NP56" s="76"/>
      <c r="NQ56" s="76"/>
      <c r="NR56" s="76"/>
      <c r="NS56" s="76"/>
      <c r="NT56" s="76"/>
      <c r="NU56" s="76"/>
      <c r="NV56" s="76"/>
      <c r="NW56" s="87"/>
    </row>
    <row r="57" spans="1:387" ht="13.5" customHeight="1">
      <c r="A57" s="4"/>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6"/>
      <c r="NK57" s="76"/>
      <c r="NL57" s="76"/>
      <c r="NM57" s="76"/>
      <c r="NN57" s="76"/>
      <c r="NO57" s="76"/>
      <c r="NP57" s="76"/>
      <c r="NQ57" s="76"/>
      <c r="NR57" s="76"/>
      <c r="NS57" s="76"/>
      <c r="NT57" s="76"/>
      <c r="NU57" s="76"/>
      <c r="NV57" s="76"/>
      <c r="NW57" s="87"/>
    </row>
    <row r="58" spans="1:387" ht="13.5" customHeight="1">
      <c r="A58" s="4"/>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6"/>
      <c r="NK58" s="76"/>
      <c r="NL58" s="76"/>
      <c r="NM58" s="76"/>
      <c r="NN58" s="76"/>
      <c r="NO58" s="76"/>
      <c r="NP58" s="76"/>
      <c r="NQ58" s="76"/>
      <c r="NR58" s="76"/>
      <c r="NS58" s="76"/>
      <c r="NT58" s="76"/>
      <c r="NU58" s="76"/>
      <c r="NV58" s="76"/>
      <c r="NW58" s="87"/>
    </row>
    <row r="59" spans="1:387" ht="13.5" customHeight="1">
      <c r="A59" s="4"/>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5"/>
      <c r="NH59" s="2"/>
      <c r="NI59" s="66"/>
      <c r="NJ59" s="76"/>
      <c r="NK59" s="76"/>
      <c r="NL59" s="76"/>
      <c r="NM59" s="76"/>
      <c r="NN59" s="76"/>
      <c r="NO59" s="76"/>
      <c r="NP59" s="76"/>
      <c r="NQ59" s="76"/>
      <c r="NR59" s="76"/>
      <c r="NS59" s="76"/>
      <c r="NT59" s="76"/>
      <c r="NU59" s="76"/>
      <c r="NV59" s="76"/>
      <c r="NW59" s="87"/>
    </row>
    <row r="60" spans="1:387" ht="13.5" customHeight="1">
      <c r="A60" s="4"/>
      <c r="B60" s="11"/>
      <c r="C60" s="19"/>
      <c r="D60" s="19"/>
      <c r="E60" s="19"/>
      <c r="F60" s="19"/>
      <c r="G60" s="19"/>
      <c r="H60" s="22" t="s">
        <v>55</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6"/>
      <c r="NH60" s="2"/>
      <c r="NI60" s="66"/>
      <c r="NJ60" s="76"/>
      <c r="NK60" s="76"/>
      <c r="NL60" s="76"/>
      <c r="NM60" s="76"/>
      <c r="NN60" s="76"/>
      <c r="NO60" s="76"/>
      <c r="NP60" s="76"/>
      <c r="NQ60" s="76"/>
      <c r="NR60" s="76"/>
      <c r="NS60" s="76"/>
      <c r="NT60" s="76"/>
      <c r="NU60" s="76"/>
      <c r="NV60" s="76"/>
      <c r="NW60" s="87"/>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6"/>
      <c r="NH61" s="2"/>
      <c r="NI61" s="66"/>
      <c r="NJ61" s="76"/>
      <c r="NK61" s="76"/>
      <c r="NL61" s="76"/>
      <c r="NM61" s="76"/>
      <c r="NN61" s="76"/>
      <c r="NO61" s="76"/>
      <c r="NP61" s="76"/>
      <c r="NQ61" s="76"/>
      <c r="NR61" s="76"/>
      <c r="NS61" s="76"/>
      <c r="NT61" s="76"/>
      <c r="NU61" s="76"/>
      <c r="NV61" s="76"/>
      <c r="NW61" s="87"/>
    </row>
    <row r="62" spans="1:387" ht="13.5" customHeight="1">
      <c r="A62" s="4"/>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6"/>
      <c r="NK62" s="76"/>
      <c r="NL62" s="76"/>
      <c r="NM62" s="76"/>
      <c r="NN62" s="76"/>
      <c r="NO62" s="76"/>
      <c r="NP62" s="76"/>
      <c r="NQ62" s="76"/>
      <c r="NR62" s="76"/>
      <c r="NS62" s="76"/>
      <c r="NT62" s="76"/>
      <c r="NU62" s="76"/>
      <c r="NV62" s="76"/>
      <c r="NW62" s="87"/>
    </row>
    <row r="63" spans="1:387" ht="13.5" customHeight="1">
      <c r="A63" s="4"/>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4" t="s">
        <v>18</v>
      </c>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6"/>
      <c r="NK63" s="76"/>
      <c r="NL63" s="76"/>
      <c r="NM63" s="76"/>
      <c r="NN63" s="76"/>
      <c r="NO63" s="76"/>
      <c r="NP63" s="76"/>
      <c r="NQ63" s="76"/>
      <c r="NR63" s="76"/>
      <c r="NS63" s="76"/>
      <c r="NT63" s="76"/>
      <c r="NU63" s="76"/>
      <c r="NV63" s="76"/>
      <c r="NW63" s="87"/>
    </row>
    <row r="64" spans="1:387" ht="13.5" customHeight="1">
      <c r="A64" s="4"/>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5"/>
      <c r="NK64" s="75"/>
      <c r="NL64" s="75"/>
      <c r="NM64" s="75"/>
      <c r="NN64" s="75"/>
      <c r="NO64" s="75"/>
      <c r="NP64" s="75"/>
      <c r="NQ64" s="75"/>
      <c r="NR64" s="75"/>
      <c r="NS64" s="75"/>
      <c r="NT64" s="75"/>
      <c r="NU64" s="75"/>
      <c r="NV64" s="75"/>
      <c r="NW64" s="88"/>
    </row>
    <row r="65" spans="1:387" ht="13.5" customHeight="1">
      <c r="A65" s="4"/>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3" t="s">
        <v>56</v>
      </c>
      <c r="NJ65" s="72"/>
      <c r="NK65" s="72"/>
      <c r="NL65" s="72"/>
      <c r="NM65" s="72"/>
      <c r="NN65" s="72"/>
      <c r="NO65" s="72"/>
      <c r="NP65" s="72"/>
      <c r="NQ65" s="72"/>
      <c r="NR65" s="72"/>
      <c r="NS65" s="72"/>
      <c r="NT65" s="72"/>
      <c r="NU65" s="72"/>
      <c r="NV65" s="72"/>
      <c r="NW65" s="84"/>
    </row>
    <row r="66" spans="1:387" ht="13.5" customHeight="1">
      <c r="A66" s="4"/>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127</v>
      </c>
      <c r="NJ66" s="76"/>
      <c r="NK66" s="76"/>
      <c r="NL66" s="76"/>
      <c r="NM66" s="76"/>
      <c r="NN66" s="76"/>
      <c r="NO66" s="76"/>
      <c r="NP66" s="76"/>
      <c r="NQ66" s="76"/>
      <c r="NR66" s="76"/>
      <c r="NS66" s="76"/>
      <c r="NT66" s="76"/>
      <c r="NU66" s="76"/>
      <c r="NV66" s="76"/>
      <c r="NW66" s="87"/>
    </row>
    <row r="67" spans="1:387" ht="13.5" customHeight="1">
      <c r="A67" s="4"/>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5">
        <f>データ!DI6</f>
        <v>609021</v>
      </c>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0"/>
      <c r="NG67" s="4"/>
      <c r="NH67" s="2"/>
      <c r="NI67" s="66"/>
      <c r="NJ67" s="76"/>
      <c r="NK67" s="76"/>
      <c r="NL67" s="76"/>
      <c r="NM67" s="76"/>
      <c r="NN67" s="76"/>
      <c r="NO67" s="76"/>
      <c r="NP67" s="76"/>
      <c r="NQ67" s="76"/>
      <c r="NR67" s="76"/>
      <c r="NS67" s="76"/>
      <c r="NT67" s="76"/>
      <c r="NU67" s="76"/>
      <c r="NV67" s="76"/>
      <c r="NW67" s="87"/>
    </row>
    <row r="68" spans="1:387" ht="13.5" customHeight="1">
      <c r="A68" s="4"/>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0"/>
      <c r="NG68" s="4"/>
      <c r="NH68" s="2"/>
      <c r="NI68" s="66"/>
      <c r="NJ68" s="76"/>
      <c r="NK68" s="76"/>
      <c r="NL68" s="76"/>
      <c r="NM68" s="76"/>
      <c r="NN68" s="76"/>
      <c r="NO68" s="76"/>
      <c r="NP68" s="76"/>
      <c r="NQ68" s="76"/>
      <c r="NR68" s="76"/>
      <c r="NS68" s="76"/>
      <c r="NT68" s="76"/>
      <c r="NU68" s="76"/>
      <c r="NV68" s="76"/>
      <c r="NW68" s="87"/>
    </row>
    <row r="69" spans="1:387" ht="13.5" customHeight="1">
      <c r="A69" s="4"/>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0"/>
      <c r="NG69" s="4"/>
      <c r="NH69" s="2"/>
      <c r="NI69" s="66"/>
      <c r="NJ69" s="76"/>
      <c r="NK69" s="76"/>
      <c r="NL69" s="76"/>
      <c r="NM69" s="76"/>
      <c r="NN69" s="76"/>
      <c r="NO69" s="76"/>
      <c r="NP69" s="76"/>
      <c r="NQ69" s="76"/>
      <c r="NR69" s="76"/>
      <c r="NS69" s="76"/>
      <c r="NT69" s="76"/>
      <c r="NU69" s="76"/>
      <c r="NV69" s="76"/>
      <c r="NW69" s="87"/>
    </row>
    <row r="70" spans="1:387" ht="13.5" customHeight="1">
      <c r="A70" s="4"/>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0"/>
      <c r="NG70" s="4"/>
      <c r="NH70" s="2"/>
      <c r="NI70" s="66"/>
      <c r="NJ70" s="76"/>
      <c r="NK70" s="76"/>
      <c r="NL70" s="76"/>
      <c r="NM70" s="76"/>
      <c r="NN70" s="76"/>
      <c r="NO70" s="76"/>
      <c r="NP70" s="76"/>
      <c r="NQ70" s="76"/>
      <c r="NR70" s="76"/>
      <c r="NS70" s="76"/>
      <c r="NT70" s="76"/>
      <c r="NU70" s="76"/>
      <c r="NV70" s="76"/>
      <c r="NW70" s="87"/>
    </row>
    <row r="71" spans="1:387" ht="13.5" customHeight="1">
      <c r="A71" s="4"/>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6"/>
      <c r="NK71" s="76"/>
      <c r="NL71" s="76"/>
      <c r="NM71" s="76"/>
      <c r="NN71" s="76"/>
      <c r="NO71" s="76"/>
      <c r="NP71" s="76"/>
      <c r="NQ71" s="76"/>
      <c r="NR71" s="76"/>
      <c r="NS71" s="76"/>
      <c r="NT71" s="76"/>
      <c r="NU71" s="76"/>
      <c r="NV71" s="76"/>
      <c r="NW71" s="87"/>
    </row>
    <row r="72" spans="1:387" ht="13.5" customHeight="1">
      <c r="A72" s="4"/>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4" t="s">
        <v>58</v>
      </c>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6"/>
      <c r="NK72" s="76"/>
      <c r="NL72" s="76"/>
      <c r="NM72" s="76"/>
      <c r="NN72" s="76"/>
      <c r="NO72" s="76"/>
      <c r="NP72" s="76"/>
      <c r="NQ72" s="76"/>
      <c r="NR72" s="76"/>
      <c r="NS72" s="76"/>
      <c r="NT72" s="76"/>
      <c r="NU72" s="76"/>
      <c r="NV72" s="76"/>
      <c r="NW72" s="87"/>
    </row>
    <row r="73" spans="1:387" ht="13.5" customHeight="1">
      <c r="A73" s="4"/>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6"/>
      <c r="NK73" s="76"/>
      <c r="NL73" s="76"/>
      <c r="NM73" s="76"/>
      <c r="NN73" s="76"/>
      <c r="NO73" s="76"/>
      <c r="NP73" s="76"/>
      <c r="NQ73" s="76"/>
      <c r="NR73" s="76"/>
      <c r="NS73" s="76"/>
      <c r="NT73" s="76"/>
      <c r="NU73" s="76"/>
      <c r="NV73" s="76"/>
      <c r="NW73" s="87"/>
    </row>
    <row r="74" spans="1:387" ht="13.5" customHeight="1">
      <c r="A74" s="4"/>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6"/>
      <c r="NK74" s="76"/>
      <c r="NL74" s="76"/>
      <c r="NM74" s="76"/>
      <c r="NN74" s="76"/>
      <c r="NO74" s="76"/>
      <c r="NP74" s="76"/>
      <c r="NQ74" s="76"/>
      <c r="NR74" s="76"/>
      <c r="NS74" s="76"/>
      <c r="NT74" s="76"/>
      <c r="NU74" s="76"/>
      <c r="NV74" s="76"/>
      <c r="NW74" s="87"/>
    </row>
    <row r="75" spans="1:387" ht="13.5" customHeight="1">
      <c r="A75" s="4"/>
      <c r="B75" s="12"/>
      <c r="C75" s="2"/>
      <c r="D75" s="2"/>
      <c r="E75" s="2"/>
      <c r="F75" s="2"/>
      <c r="CJ75" s="2"/>
      <c r="CK75" s="2"/>
      <c r="CL75" s="2"/>
      <c r="CM75" s="2"/>
      <c r="CN75" s="2"/>
      <c r="CO75" s="2"/>
      <c r="CP75" s="2"/>
      <c r="CQ75" s="2"/>
      <c r="CR75" s="2"/>
      <c r="CS75" s="2"/>
      <c r="CT75" s="2"/>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6"/>
      <c r="NK75" s="76"/>
      <c r="NL75" s="76"/>
      <c r="NM75" s="76"/>
      <c r="NN75" s="76"/>
      <c r="NO75" s="76"/>
      <c r="NP75" s="76"/>
      <c r="NQ75" s="76"/>
      <c r="NR75" s="76"/>
      <c r="NS75" s="76"/>
      <c r="NT75" s="76"/>
      <c r="NU75" s="76"/>
      <c r="NV75" s="76"/>
      <c r="NW75" s="87"/>
    </row>
    <row r="76" spans="1:387" ht="13.5" customHeight="1">
      <c r="A76" s="4"/>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2"/>
      <c r="CK76" s="2"/>
      <c r="CL76" s="2"/>
      <c r="CM76" s="2"/>
      <c r="CN76" s="2"/>
      <c r="CO76" s="2"/>
      <c r="CP76" s="2"/>
      <c r="CQ76" s="2"/>
      <c r="CR76" s="2"/>
      <c r="CS76" s="2"/>
      <c r="CT76" s="2"/>
      <c r="CU76" s="35">
        <f>データ!DJ6</f>
        <v>50000</v>
      </c>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0"/>
      <c r="NG76" s="4"/>
      <c r="NH76" s="2"/>
      <c r="NI76" s="66"/>
      <c r="NJ76" s="76"/>
      <c r="NK76" s="76"/>
      <c r="NL76" s="76"/>
      <c r="NM76" s="76"/>
      <c r="NN76" s="76"/>
      <c r="NO76" s="76"/>
      <c r="NP76" s="76"/>
      <c r="NQ76" s="76"/>
      <c r="NR76" s="76"/>
      <c r="NS76" s="76"/>
      <c r="NT76" s="76"/>
      <c r="NU76" s="76"/>
      <c r="NV76" s="76"/>
      <c r="NW76" s="87"/>
    </row>
    <row r="77" spans="1:387" ht="13.5" customHeight="1">
      <c r="A77" s="4"/>
      <c r="B77" s="12"/>
      <c r="C77" s="2"/>
      <c r="D77" s="2"/>
      <c r="E77" s="2"/>
      <c r="F77" s="2"/>
      <c r="I77" s="24" t="s">
        <v>2</v>
      </c>
      <c r="J77" s="24"/>
      <c r="K77" s="24"/>
      <c r="L77" s="24"/>
      <c r="M77" s="24"/>
      <c r="N77" s="24"/>
      <c r="O77" s="24"/>
      <c r="P77" s="24"/>
      <c r="Q77" s="24"/>
      <c r="R77" s="28">
        <f>データ!CX7</f>
        <v>48.9</v>
      </c>
      <c r="S77" s="28"/>
      <c r="T77" s="28"/>
      <c r="U77" s="28"/>
      <c r="V77" s="28"/>
      <c r="W77" s="28"/>
      <c r="X77" s="28"/>
      <c r="Y77" s="28"/>
      <c r="Z77" s="28"/>
      <c r="AA77" s="28"/>
      <c r="AB77" s="28"/>
      <c r="AC77" s="28"/>
      <c r="AD77" s="28"/>
      <c r="AE77" s="28"/>
      <c r="AF77" s="28">
        <f>データ!CY7</f>
        <v>51.9</v>
      </c>
      <c r="AG77" s="28"/>
      <c r="AH77" s="28"/>
      <c r="AI77" s="28"/>
      <c r="AJ77" s="28"/>
      <c r="AK77" s="28"/>
      <c r="AL77" s="28"/>
      <c r="AM77" s="28"/>
      <c r="AN77" s="28"/>
      <c r="AO77" s="28"/>
      <c r="AP77" s="28"/>
      <c r="AQ77" s="28"/>
      <c r="AR77" s="28"/>
      <c r="AS77" s="28"/>
      <c r="AT77" s="28">
        <f>データ!CZ7</f>
        <v>55.1</v>
      </c>
      <c r="AU77" s="28"/>
      <c r="AV77" s="28"/>
      <c r="AW77" s="28"/>
      <c r="AX77" s="28"/>
      <c r="AY77" s="28"/>
      <c r="AZ77" s="28"/>
      <c r="BA77" s="28"/>
      <c r="BB77" s="28"/>
      <c r="BC77" s="28"/>
      <c r="BD77" s="28"/>
      <c r="BE77" s="28"/>
      <c r="BF77" s="28"/>
      <c r="BG77" s="28"/>
      <c r="BH77" s="28">
        <f>データ!DA7</f>
        <v>57.9</v>
      </c>
      <c r="BI77" s="28"/>
      <c r="BJ77" s="28"/>
      <c r="BK77" s="28"/>
      <c r="BL77" s="28"/>
      <c r="BM77" s="28"/>
      <c r="BN77" s="28"/>
      <c r="BO77" s="28"/>
      <c r="BP77" s="28"/>
      <c r="BQ77" s="28"/>
      <c r="BR77" s="28"/>
      <c r="BS77" s="28"/>
      <c r="BT77" s="28"/>
      <c r="BU77" s="28"/>
      <c r="BV77" s="28">
        <f>データ!DB7</f>
        <v>58.4</v>
      </c>
      <c r="BW77" s="28"/>
      <c r="BX77" s="28"/>
      <c r="BY77" s="28"/>
      <c r="BZ77" s="28"/>
      <c r="CA77" s="28"/>
      <c r="CB77" s="28"/>
      <c r="CC77" s="28"/>
      <c r="CD77" s="28"/>
      <c r="CE77" s="28"/>
      <c r="CF77" s="28"/>
      <c r="CG77" s="28"/>
      <c r="CH77" s="28"/>
      <c r="CI77" s="28"/>
      <c r="CJ77" s="2"/>
      <c r="CK77" s="2"/>
      <c r="CL77" s="2"/>
      <c r="CM77" s="2"/>
      <c r="CN77" s="2"/>
      <c r="CO77" s="2"/>
      <c r="CP77" s="2"/>
      <c r="CQ77" s="2"/>
      <c r="CR77" s="2"/>
      <c r="CS77" s="2"/>
      <c r="CT77" s="2"/>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2"/>
      <c r="GB77" s="2"/>
      <c r="GC77" s="2"/>
      <c r="GD77" s="2"/>
      <c r="GE77" s="2"/>
      <c r="GF77" s="2"/>
      <c r="GG77" s="2"/>
      <c r="GH77" s="2"/>
      <c r="GI77" s="2"/>
      <c r="GJ77" s="2"/>
      <c r="GK77" s="24" t="s">
        <v>2</v>
      </c>
      <c r="GL77" s="24"/>
      <c r="GM77" s="24"/>
      <c r="GN77" s="24"/>
      <c r="GO77" s="24"/>
      <c r="GP77" s="24"/>
      <c r="GQ77" s="24"/>
      <c r="GR77" s="24"/>
      <c r="GS77" s="24"/>
      <c r="GT77" s="28">
        <f>データ!DK7</f>
        <v>81.3</v>
      </c>
      <c r="GU77" s="28"/>
      <c r="GV77" s="28"/>
      <c r="GW77" s="28"/>
      <c r="GX77" s="28"/>
      <c r="GY77" s="28"/>
      <c r="GZ77" s="28"/>
      <c r="HA77" s="28"/>
      <c r="HB77" s="28"/>
      <c r="HC77" s="28"/>
      <c r="HD77" s="28"/>
      <c r="HE77" s="28"/>
      <c r="HF77" s="28"/>
      <c r="HG77" s="28"/>
      <c r="HH77" s="28">
        <f>データ!DL7</f>
        <v>220</v>
      </c>
      <c r="HI77" s="28"/>
      <c r="HJ77" s="28"/>
      <c r="HK77" s="28"/>
      <c r="HL77" s="28"/>
      <c r="HM77" s="28"/>
      <c r="HN77" s="28"/>
      <c r="HO77" s="28"/>
      <c r="HP77" s="28"/>
      <c r="HQ77" s="28"/>
      <c r="HR77" s="28"/>
      <c r="HS77" s="28"/>
      <c r="HT77" s="28"/>
      <c r="HU77" s="28"/>
      <c r="HV77" s="28">
        <f>データ!DM7</f>
        <v>195.8</v>
      </c>
      <c r="HW77" s="28"/>
      <c r="HX77" s="28"/>
      <c r="HY77" s="28"/>
      <c r="HZ77" s="28"/>
      <c r="IA77" s="28"/>
      <c r="IB77" s="28"/>
      <c r="IC77" s="28"/>
      <c r="ID77" s="28"/>
      <c r="IE77" s="28"/>
      <c r="IF77" s="28"/>
      <c r="IG77" s="28"/>
      <c r="IH77" s="28"/>
      <c r="II77" s="28"/>
      <c r="IJ77" s="28">
        <f>データ!DN7</f>
        <v>119.6</v>
      </c>
      <c r="IK77" s="28"/>
      <c r="IL77" s="28"/>
      <c r="IM77" s="28"/>
      <c r="IN77" s="28"/>
      <c r="IO77" s="28"/>
      <c r="IP77" s="28"/>
      <c r="IQ77" s="28"/>
      <c r="IR77" s="28"/>
      <c r="IS77" s="28"/>
      <c r="IT77" s="28"/>
      <c r="IU77" s="28"/>
      <c r="IV77" s="28"/>
      <c r="IW77" s="28"/>
      <c r="IX77" s="28">
        <f>データ!DO7</f>
        <v>107.3</v>
      </c>
      <c r="IY77" s="28"/>
      <c r="IZ77" s="28"/>
      <c r="JA77" s="28"/>
      <c r="JB77" s="28"/>
      <c r="JC77" s="28"/>
      <c r="JD77" s="28"/>
      <c r="JE77" s="28"/>
      <c r="JF77" s="28"/>
      <c r="JG77" s="28"/>
      <c r="JH77" s="28"/>
      <c r="JI77" s="28"/>
      <c r="JJ77" s="28"/>
      <c r="JK77" s="28"/>
      <c r="JL77" s="2"/>
      <c r="JM77" s="2"/>
      <c r="JN77" s="2"/>
      <c r="JO77" s="2"/>
      <c r="JP77" s="2"/>
      <c r="JQ77" s="2"/>
      <c r="JR77" s="2"/>
      <c r="JS77" s="2"/>
      <c r="JT77" s="2"/>
      <c r="JU77" s="2"/>
      <c r="JV77" s="2"/>
      <c r="JW77" s="2"/>
      <c r="JX77" s="2"/>
      <c r="JY77" s="24" t="s">
        <v>2</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0"/>
      <c r="NG77" s="4"/>
      <c r="NH77" s="2"/>
      <c r="NI77" s="66"/>
      <c r="NJ77" s="76"/>
      <c r="NK77" s="76"/>
      <c r="NL77" s="76"/>
      <c r="NM77" s="76"/>
      <c r="NN77" s="76"/>
      <c r="NO77" s="76"/>
      <c r="NP77" s="76"/>
      <c r="NQ77" s="76"/>
      <c r="NR77" s="76"/>
      <c r="NS77" s="76"/>
      <c r="NT77" s="76"/>
      <c r="NU77" s="76"/>
      <c r="NV77" s="76"/>
      <c r="NW77" s="87"/>
    </row>
    <row r="78" spans="1:387" ht="13.5" customHeight="1">
      <c r="A78" s="4"/>
      <c r="B78" s="12"/>
      <c r="C78" s="2"/>
      <c r="D78" s="2"/>
      <c r="E78" s="2"/>
      <c r="F78" s="2"/>
      <c r="G78" s="2"/>
      <c r="H78" s="2"/>
      <c r="I78" s="24" t="s">
        <v>53</v>
      </c>
      <c r="J78" s="24"/>
      <c r="K78" s="24"/>
      <c r="L78" s="24"/>
      <c r="M78" s="24"/>
      <c r="N78" s="24"/>
      <c r="O78" s="24"/>
      <c r="P78" s="24"/>
      <c r="Q78" s="24"/>
      <c r="R78" s="28">
        <f>データ!DC7</f>
        <v>59.6</v>
      </c>
      <c r="S78" s="28"/>
      <c r="T78" s="28"/>
      <c r="U78" s="28"/>
      <c r="V78" s="28"/>
      <c r="W78" s="28"/>
      <c r="X78" s="28"/>
      <c r="Y78" s="28"/>
      <c r="Z78" s="28"/>
      <c r="AA78" s="28"/>
      <c r="AB78" s="28"/>
      <c r="AC78" s="28"/>
      <c r="AD78" s="28"/>
      <c r="AE78" s="28"/>
      <c r="AF78" s="28">
        <f>データ!DD7</f>
        <v>61.1</v>
      </c>
      <c r="AG78" s="28"/>
      <c r="AH78" s="28"/>
      <c r="AI78" s="28"/>
      <c r="AJ78" s="28"/>
      <c r="AK78" s="28"/>
      <c r="AL78" s="28"/>
      <c r="AM78" s="28"/>
      <c r="AN78" s="28"/>
      <c r="AO78" s="28"/>
      <c r="AP78" s="28"/>
      <c r="AQ78" s="28"/>
      <c r="AR78" s="28"/>
      <c r="AS78" s="28"/>
      <c r="AT78" s="28">
        <f>データ!DE7</f>
        <v>61.9</v>
      </c>
      <c r="AU78" s="28"/>
      <c r="AV78" s="28"/>
      <c r="AW78" s="28"/>
      <c r="AX78" s="28"/>
      <c r="AY78" s="28"/>
      <c r="AZ78" s="28"/>
      <c r="BA78" s="28"/>
      <c r="BB78" s="28"/>
      <c r="BC78" s="28"/>
      <c r="BD78" s="28"/>
      <c r="BE78" s="28"/>
      <c r="BF78" s="28"/>
      <c r="BG78" s="28"/>
      <c r="BH78" s="28">
        <f>データ!DF7</f>
        <v>56.3</v>
      </c>
      <c r="BI78" s="28"/>
      <c r="BJ78" s="28"/>
      <c r="BK78" s="28"/>
      <c r="BL78" s="28"/>
      <c r="BM78" s="28"/>
      <c r="BN78" s="28"/>
      <c r="BO78" s="28"/>
      <c r="BP78" s="28"/>
      <c r="BQ78" s="28"/>
      <c r="BR78" s="28"/>
      <c r="BS78" s="28"/>
      <c r="BT78" s="28"/>
      <c r="BU78" s="28"/>
      <c r="BV78" s="28">
        <f>データ!DG7</f>
        <v>79.8</v>
      </c>
      <c r="BW78" s="28"/>
      <c r="BX78" s="28"/>
      <c r="BY78" s="28"/>
      <c r="BZ78" s="28"/>
      <c r="CA78" s="28"/>
      <c r="CB78" s="28"/>
      <c r="CC78" s="28"/>
      <c r="CD78" s="28"/>
      <c r="CE78" s="28"/>
      <c r="CF78" s="28"/>
      <c r="CG78" s="28"/>
      <c r="CH78" s="28"/>
      <c r="CI78" s="28"/>
      <c r="CJ78" s="2"/>
      <c r="CK78" s="2"/>
      <c r="CL78" s="2"/>
      <c r="CM78" s="2"/>
      <c r="CN78" s="2"/>
      <c r="CO78" s="2"/>
      <c r="CP78" s="2"/>
      <c r="CQ78" s="2"/>
      <c r="CR78" s="2"/>
      <c r="CS78" s="2"/>
      <c r="CT78" s="2"/>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2"/>
      <c r="GB78" s="2"/>
      <c r="GC78" s="2"/>
      <c r="GD78" s="2"/>
      <c r="GE78" s="2"/>
      <c r="GF78" s="2"/>
      <c r="GG78" s="2"/>
      <c r="GH78" s="2"/>
      <c r="GI78" s="2"/>
      <c r="GJ78" s="2"/>
      <c r="GK78" s="24" t="s">
        <v>53</v>
      </c>
      <c r="GL78" s="24"/>
      <c r="GM78" s="24"/>
      <c r="GN78" s="24"/>
      <c r="GO78" s="24"/>
      <c r="GP78" s="24"/>
      <c r="GQ78" s="24"/>
      <c r="GR78" s="24"/>
      <c r="GS78" s="24"/>
      <c r="GT78" s="28">
        <f>データ!DP7</f>
        <v>136.19999999999999</v>
      </c>
      <c r="GU78" s="28"/>
      <c r="GV78" s="28"/>
      <c r="GW78" s="28"/>
      <c r="GX78" s="28"/>
      <c r="GY78" s="28"/>
      <c r="GZ78" s="28"/>
      <c r="HA78" s="28"/>
      <c r="HB78" s="28"/>
      <c r="HC78" s="28"/>
      <c r="HD78" s="28"/>
      <c r="HE78" s="28"/>
      <c r="HF78" s="28"/>
      <c r="HG78" s="28"/>
      <c r="HH78" s="28">
        <f>データ!DQ7</f>
        <v>289.2</v>
      </c>
      <c r="HI78" s="28"/>
      <c r="HJ78" s="28"/>
      <c r="HK78" s="28"/>
      <c r="HL78" s="28"/>
      <c r="HM78" s="28"/>
      <c r="HN78" s="28"/>
      <c r="HO78" s="28"/>
      <c r="HP78" s="28"/>
      <c r="HQ78" s="28"/>
      <c r="HR78" s="28"/>
      <c r="HS78" s="28"/>
      <c r="HT78" s="28"/>
      <c r="HU78" s="28"/>
      <c r="HV78" s="28">
        <f>データ!DR7</f>
        <v>341.8</v>
      </c>
      <c r="HW78" s="28"/>
      <c r="HX78" s="28"/>
      <c r="HY78" s="28"/>
      <c r="HZ78" s="28"/>
      <c r="IA78" s="28"/>
      <c r="IB78" s="28"/>
      <c r="IC78" s="28"/>
      <c r="ID78" s="28"/>
      <c r="IE78" s="28"/>
      <c r="IF78" s="28"/>
      <c r="IG78" s="28"/>
      <c r="IH78" s="28"/>
      <c r="II78" s="28"/>
      <c r="IJ78" s="28">
        <f>データ!DS7</f>
        <v>204.4</v>
      </c>
      <c r="IK78" s="28"/>
      <c r="IL78" s="28"/>
      <c r="IM78" s="28"/>
      <c r="IN78" s="28"/>
      <c r="IO78" s="28"/>
      <c r="IP78" s="28"/>
      <c r="IQ78" s="28"/>
      <c r="IR78" s="28"/>
      <c r="IS78" s="28"/>
      <c r="IT78" s="28"/>
      <c r="IU78" s="28"/>
      <c r="IV78" s="28"/>
      <c r="IW78" s="28"/>
      <c r="IX78" s="28">
        <f>データ!DT7</f>
        <v>92.3</v>
      </c>
      <c r="IY78" s="28"/>
      <c r="IZ78" s="28"/>
      <c r="JA78" s="28"/>
      <c r="JB78" s="28"/>
      <c r="JC78" s="28"/>
      <c r="JD78" s="28"/>
      <c r="JE78" s="28"/>
      <c r="JF78" s="28"/>
      <c r="JG78" s="28"/>
      <c r="JH78" s="28"/>
      <c r="JI78" s="28"/>
      <c r="JJ78" s="28"/>
      <c r="JK78" s="28"/>
      <c r="JL78" s="2"/>
      <c r="JM78" s="2"/>
      <c r="JN78" s="2"/>
      <c r="JO78" s="2"/>
      <c r="JP78" s="2"/>
      <c r="JQ78" s="2"/>
      <c r="JR78" s="2"/>
      <c r="JS78" s="2"/>
      <c r="JT78" s="2"/>
      <c r="JU78" s="2"/>
      <c r="JV78" s="2"/>
      <c r="JW78" s="2"/>
      <c r="JX78" s="2"/>
      <c r="JY78" s="24" t="s">
        <v>53</v>
      </c>
      <c r="JZ78" s="24"/>
      <c r="KA78" s="24"/>
      <c r="KB78" s="24"/>
      <c r="KC78" s="24"/>
      <c r="KD78" s="24"/>
      <c r="KE78" s="24"/>
      <c r="KF78" s="24"/>
      <c r="KG78" s="24"/>
      <c r="KH78" s="28">
        <f>データ!EA7</f>
        <v>53.1</v>
      </c>
      <c r="KI78" s="28"/>
      <c r="KJ78" s="28"/>
      <c r="KK78" s="28"/>
      <c r="KL78" s="28"/>
      <c r="KM78" s="28"/>
      <c r="KN78" s="28"/>
      <c r="KO78" s="28"/>
      <c r="KP78" s="28"/>
      <c r="KQ78" s="28"/>
      <c r="KR78" s="28"/>
      <c r="KS78" s="28"/>
      <c r="KT78" s="28"/>
      <c r="KU78" s="28"/>
      <c r="KV78" s="28">
        <f>データ!EB7</f>
        <v>104.3</v>
      </c>
      <c r="KW78" s="28"/>
      <c r="KX78" s="28"/>
      <c r="KY78" s="28"/>
      <c r="KZ78" s="28"/>
      <c r="LA78" s="28"/>
      <c r="LB78" s="28"/>
      <c r="LC78" s="28"/>
      <c r="LD78" s="28"/>
      <c r="LE78" s="28"/>
      <c r="LF78" s="28"/>
      <c r="LG78" s="28"/>
      <c r="LH78" s="28"/>
      <c r="LI78" s="28"/>
      <c r="LJ78" s="28">
        <f>データ!EC7</f>
        <v>61.1</v>
      </c>
      <c r="LK78" s="28"/>
      <c r="LL78" s="28"/>
      <c r="LM78" s="28"/>
      <c r="LN78" s="28"/>
      <c r="LO78" s="28"/>
      <c r="LP78" s="28"/>
      <c r="LQ78" s="28"/>
      <c r="LR78" s="28"/>
      <c r="LS78" s="28"/>
      <c r="LT78" s="28"/>
      <c r="LU78" s="28"/>
      <c r="LV78" s="28"/>
      <c r="LW78" s="28"/>
      <c r="LX78" s="28">
        <f>データ!ED7</f>
        <v>31.2</v>
      </c>
      <c r="LY78" s="28"/>
      <c r="LZ78" s="28"/>
      <c r="MA78" s="28"/>
      <c r="MB78" s="28"/>
      <c r="MC78" s="28"/>
      <c r="MD78" s="28"/>
      <c r="ME78" s="28"/>
      <c r="MF78" s="28"/>
      <c r="MG78" s="28"/>
      <c r="MH78" s="28"/>
      <c r="MI78" s="28"/>
      <c r="MJ78" s="28"/>
      <c r="MK78" s="28"/>
      <c r="ML78" s="28">
        <f>データ!EE7</f>
        <v>44.2</v>
      </c>
      <c r="MM78" s="28"/>
      <c r="MN78" s="28"/>
      <c r="MO78" s="28"/>
      <c r="MP78" s="28"/>
      <c r="MQ78" s="28"/>
      <c r="MR78" s="28"/>
      <c r="MS78" s="28"/>
      <c r="MT78" s="28"/>
      <c r="MU78" s="28"/>
      <c r="MV78" s="28"/>
      <c r="MW78" s="28"/>
      <c r="MX78" s="28"/>
      <c r="MY78" s="28"/>
      <c r="MZ78" s="2"/>
      <c r="NA78" s="2"/>
      <c r="NB78" s="2"/>
      <c r="NC78" s="2"/>
      <c r="ND78" s="2"/>
      <c r="NE78" s="2"/>
      <c r="NF78" s="50"/>
      <c r="NG78" s="4"/>
      <c r="NH78" s="2"/>
      <c r="NI78" s="66"/>
      <c r="NJ78" s="76"/>
      <c r="NK78" s="76"/>
      <c r="NL78" s="76"/>
      <c r="NM78" s="76"/>
      <c r="NN78" s="76"/>
      <c r="NO78" s="76"/>
      <c r="NP78" s="76"/>
      <c r="NQ78" s="76"/>
      <c r="NR78" s="76"/>
      <c r="NS78" s="76"/>
      <c r="NT78" s="76"/>
      <c r="NU78" s="76"/>
      <c r="NV78" s="76"/>
      <c r="NW78" s="87"/>
    </row>
    <row r="79" spans="1:387" ht="13.5" customHeight="1">
      <c r="A79" s="4"/>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0"/>
      <c r="NG79" s="4"/>
      <c r="NH79" s="2"/>
      <c r="NI79" s="66"/>
      <c r="NJ79" s="76"/>
      <c r="NK79" s="76"/>
      <c r="NL79" s="76"/>
      <c r="NM79" s="76"/>
      <c r="NN79" s="76"/>
      <c r="NO79" s="76"/>
      <c r="NP79" s="76"/>
      <c r="NQ79" s="76"/>
      <c r="NR79" s="76"/>
      <c r="NS79" s="76"/>
      <c r="NT79" s="76"/>
      <c r="NU79" s="76"/>
      <c r="NV79" s="76"/>
      <c r="NW79" s="87"/>
    </row>
    <row r="80" spans="1:387" ht="13.5" customHeight="1">
      <c r="A80" s="4"/>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6"/>
      <c r="NK80" s="76"/>
      <c r="NL80" s="76"/>
      <c r="NM80" s="76"/>
      <c r="NN80" s="76"/>
      <c r="NO80" s="76"/>
      <c r="NP80" s="76"/>
      <c r="NQ80" s="76"/>
      <c r="NR80" s="76"/>
      <c r="NS80" s="76"/>
      <c r="NT80" s="76"/>
      <c r="NU80" s="76"/>
      <c r="NV80" s="76"/>
      <c r="NW80" s="87"/>
    </row>
    <row r="81" spans="1:387" ht="13.5" customHeight="1">
      <c r="A81" s="4"/>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6"/>
      <c r="NK81" s="76"/>
      <c r="NL81" s="76"/>
      <c r="NM81" s="76"/>
      <c r="NN81" s="76"/>
      <c r="NO81" s="76"/>
      <c r="NP81" s="76"/>
      <c r="NQ81" s="76"/>
      <c r="NR81" s="76"/>
      <c r="NS81" s="76"/>
      <c r="NT81" s="76"/>
      <c r="NU81" s="76"/>
      <c r="NV81" s="76"/>
      <c r="NW81" s="87"/>
    </row>
    <row r="82" spans="1:387" ht="13.5" customHeight="1">
      <c r="A82" s="4"/>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5"/>
      <c r="NH82" s="2"/>
      <c r="NI82" s="67"/>
      <c r="NJ82" s="75"/>
      <c r="NK82" s="75"/>
      <c r="NL82" s="75"/>
      <c r="NM82" s="75"/>
      <c r="NN82" s="75"/>
      <c r="NO82" s="75"/>
      <c r="NP82" s="75"/>
      <c r="NQ82" s="75"/>
      <c r="NR82" s="75"/>
      <c r="NS82" s="75"/>
      <c r="NT82" s="75"/>
      <c r="NU82" s="75"/>
      <c r="NV82" s="75"/>
      <c r="NW82" s="88"/>
    </row>
    <row r="83" spans="1:387">
      <c r="C83" s="2"/>
      <c r="BH83" s="2"/>
      <c r="GR83" s="2"/>
      <c r="IV83" s="2"/>
      <c r="LD83" s="2"/>
    </row>
    <row r="84" spans="1:387">
      <c r="C84" s="2"/>
      <c r="BH84" s="2"/>
      <c r="GR84" s="2"/>
      <c r="IV84" s="2"/>
      <c r="LD84" s="2"/>
    </row>
    <row r="86" spans="1:387" hidden="1">
      <c r="B86" s="14" t="s">
        <v>59</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row>
    <row r="87" spans="1:387" hidden="1">
      <c r="B87" s="14" t="s">
        <v>39</v>
      </c>
      <c r="C87" s="14" t="s">
        <v>61</v>
      </c>
      <c r="D87" s="14" t="s">
        <v>63</v>
      </c>
      <c r="E87" s="14" t="s">
        <v>8</v>
      </c>
      <c r="F87" s="14" t="s">
        <v>65</v>
      </c>
      <c r="G87" s="14" t="s">
        <v>57</v>
      </c>
      <c r="H87" s="14" t="s">
        <v>60</v>
      </c>
      <c r="I87" s="14" t="s">
        <v>69</v>
      </c>
      <c r="J87" s="14" t="s">
        <v>62</v>
      </c>
      <c r="K87" s="14" t="s">
        <v>71</v>
      </c>
      <c r="L87" s="14" t="s">
        <v>40</v>
      </c>
      <c r="M87" s="14" t="s">
        <v>72</v>
      </c>
      <c r="N87" s="14"/>
      <c r="O87" s="25"/>
      <c r="P87" s="25"/>
      <c r="Q87" s="25"/>
      <c r="R87" s="25"/>
      <c r="S87" s="25"/>
      <c r="T87" s="25"/>
      <c r="U87" s="25"/>
      <c r="V87" s="25"/>
      <c r="W87" s="25"/>
      <c r="X87" s="25"/>
      <c r="Y87" s="25"/>
      <c r="Z87" s="25"/>
      <c r="AA87" s="25"/>
      <c r="AB87" s="25"/>
      <c r="AC87" s="25"/>
      <c r="AD87" s="25"/>
      <c r="AE87" s="25"/>
      <c r="AF87" s="25"/>
    </row>
    <row r="88" spans="1:387" hidden="1">
      <c r="B88" s="14" t="str">
        <f>データ!AI6</f>
        <v>【91.1】</v>
      </c>
      <c r="C88" s="14" t="str">
        <f>データ!AT6</f>
        <v>【8.2】</v>
      </c>
      <c r="D88" s="14" t="str">
        <f>データ!BE6</f>
        <v>【652】</v>
      </c>
      <c r="E88" s="14" t="str">
        <f>データ!BP6</f>
        <v>【22.3】</v>
      </c>
      <c r="F88" s="14" t="str">
        <f>データ!CA6</f>
        <v>【27.4】</v>
      </c>
      <c r="G88" s="14" t="str">
        <f>データ!CL6</f>
        <v>【20.7】</v>
      </c>
      <c r="H88" s="14" t="str">
        <f>データ!CW6</f>
        <v>【13,945】</v>
      </c>
      <c r="I88" s="14" t="str">
        <f>データ!DH6</f>
        <v>【65.7】</v>
      </c>
      <c r="J88" s="14" t="s">
        <v>49</v>
      </c>
      <c r="K88" s="14" t="s">
        <v>49</v>
      </c>
      <c r="L88" s="14" t="str">
        <f>データ!DU6</f>
        <v>【98.7】</v>
      </c>
      <c r="M88" s="14" t="str">
        <f>データ!EF6</f>
        <v>【39.1】</v>
      </c>
      <c r="N88" s="14" t="str">
        <f>データ!EF6</f>
        <v>【39.1】</v>
      </c>
      <c r="O88" s="25"/>
      <c r="P88" s="25"/>
      <c r="Q88" s="25"/>
      <c r="R88" s="25"/>
      <c r="S88" s="25"/>
      <c r="T88" s="25"/>
      <c r="U88" s="25"/>
      <c r="V88" s="25"/>
      <c r="W88" s="25"/>
      <c r="X88" s="25"/>
      <c r="Y88" s="25"/>
      <c r="Z88" s="25"/>
      <c r="AA88" s="25"/>
      <c r="AB88" s="25"/>
      <c r="AC88" s="25"/>
      <c r="AD88" s="25"/>
      <c r="AE88" s="25"/>
      <c r="AF88" s="25"/>
    </row>
  </sheetData>
  <sheetProtection algorithmName="SHA-512" hashValue="W8aMZNurVP+7eGOt0dYawoaDqYtb3Ov8e9WwAQkupGg1GZaHVPUS+Wo7RheLOLene+1PwMT2jM8/y7K3/TnyXw==" saltValue="Aqt/rijT7CLh8avkgK/4sw=="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44</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90" t="s">
        <v>42</v>
      </c>
      <c r="B2" s="90">
        <f t="shared" ref="B2:EP2" si="0">COLUMN()-1</f>
        <v>1</v>
      </c>
      <c r="C2" s="90">
        <f t="shared" si="0"/>
        <v>2</v>
      </c>
      <c r="D2" s="90">
        <f t="shared" si="0"/>
        <v>3</v>
      </c>
      <c r="E2" s="90">
        <f t="shared" si="0"/>
        <v>4</v>
      </c>
      <c r="F2" s="90">
        <f t="shared" si="0"/>
        <v>5</v>
      </c>
      <c r="G2" s="90">
        <f t="shared" si="0"/>
        <v>6</v>
      </c>
      <c r="H2" s="90">
        <f t="shared" si="0"/>
        <v>7</v>
      </c>
      <c r="I2" s="90">
        <f t="shared" si="0"/>
        <v>8</v>
      </c>
      <c r="J2" s="90">
        <f t="shared" si="0"/>
        <v>9</v>
      </c>
      <c r="K2" s="90">
        <f t="shared" si="0"/>
        <v>10</v>
      </c>
      <c r="L2" s="90">
        <f t="shared" si="0"/>
        <v>11</v>
      </c>
      <c r="M2" s="90">
        <f t="shared" si="0"/>
        <v>12</v>
      </c>
      <c r="N2" s="90">
        <f t="shared" si="0"/>
        <v>13</v>
      </c>
      <c r="O2" s="90">
        <f t="shared" si="0"/>
        <v>14</v>
      </c>
      <c r="P2" s="90">
        <f t="shared" si="0"/>
        <v>15</v>
      </c>
      <c r="Q2" s="90">
        <f t="shared" si="0"/>
        <v>16</v>
      </c>
      <c r="R2" s="90">
        <f t="shared" si="0"/>
        <v>17</v>
      </c>
      <c r="S2" s="90">
        <f t="shared" si="0"/>
        <v>18</v>
      </c>
      <c r="T2" s="90">
        <f t="shared" si="0"/>
        <v>19</v>
      </c>
      <c r="U2" s="90">
        <f t="shared" si="0"/>
        <v>20</v>
      </c>
      <c r="V2" s="90">
        <f t="shared" si="0"/>
        <v>21</v>
      </c>
      <c r="W2" s="90">
        <f t="shared" si="0"/>
        <v>22</v>
      </c>
      <c r="X2" s="90">
        <f t="shared" si="0"/>
        <v>23</v>
      </c>
      <c r="Y2" s="90">
        <f t="shared" si="0"/>
        <v>24</v>
      </c>
      <c r="Z2" s="90">
        <f t="shared" si="0"/>
        <v>25</v>
      </c>
      <c r="AA2" s="90">
        <f t="shared" si="0"/>
        <v>26</v>
      </c>
      <c r="AB2" s="90">
        <f t="shared" si="0"/>
        <v>27</v>
      </c>
      <c r="AC2" s="90">
        <f t="shared" si="0"/>
        <v>28</v>
      </c>
      <c r="AD2" s="90">
        <f t="shared" si="0"/>
        <v>29</v>
      </c>
      <c r="AE2" s="90">
        <f t="shared" si="0"/>
        <v>30</v>
      </c>
      <c r="AF2" s="90">
        <f t="shared" si="0"/>
        <v>31</v>
      </c>
      <c r="AG2" s="90">
        <f t="shared" si="0"/>
        <v>32</v>
      </c>
      <c r="AH2" s="90">
        <f t="shared" si="0"/>
        <v>33</v>
      </c>
      <c r="AI2" s="90">
        <f t="shared" si="0"/>
        <v>34</v>
      </c>
      <c r="AJ2" s="90">
        <f t="shared" si="0"/>
        <v>35</v>
      </c>
      <c r="AK2" s="90">
        <f t="shared" si="0"/>
        <v>36</v>
      </c>
      <c r="AL2" s="90">
        <f t="shared" si="0"/>
        <v>37</v>
      </c>
      <c r="AM2" s="90">
        <f t="shared" si="0"/>
        <v>38</v>
      </c>
      <c r="AN2" s="90">
        <f t="shared" si="0"/>
        <v>39</v>
      </c>
      <c r="AO2" s="90">
        <f t="shared" si="0"/>
        <v>40</v>
      </c>
      <c r="AP2" s="90">
        <f t="shared" si="0"/>
        <v>41</v>
      </c>
      <c r="AQ2" s="90">
        <f t="shared" si="0"/>
        <v>42</v>
      </c>
      <c r="AR2" s="90">
        <f t="shared" si="0"/>
        <v>43</v>
      </c>
      <c r="AS2" s="90">
        <f t="shared" si="0"/>
        <v>44</v>
      </c>
      <c r="AT2" s="90">
        <f t="shared" si="0"/>
        <v>45</v>
      </c>
      <c r="AU2" s="90">
        <f t="shared" si="0"/>
        <v>46</v>
      </c>
      <c r="AV2" s="90">
        <f t="shared" si="0"/>
        <v>47</v>
      </c>
      <c r="AW2" s="90">
        <f t="shared" si="0"/>
        <v>48</v>
      </c>
      <c r="AX2" s="90">
        <f t="shared" si="0"/>
        <v>49</v>
      </c>
      <c r="AY2" s="90">
        <f t="shared" si="0"/>
        <v>50</v>
      </c>
      <c r="AZ2" s="90">
        <f t="shared" si="0"/>
        <v>51</v>
      </c>
      <c r="BA2" s="90">
        <f t="shared" si="0"/>
        <v>52</v>
      </c>
      <c r="BB2" s="90">
        <f t="shared" si="0"/>
        <v>53</v>
      </c>
      <c r="BC2" s="90">
        <f t="shared" si="0"/>
        <v>54</v>
      </c>
      <c r="BD2" s="90">
        <f t="shared" si="0"/>
        <v>55</v>
      </c>
      <c r="BE2" s="90">
        <f t="shared" si="0"/>
        <v>56</v>
      </c>
      <c r="BF2" s="90">
        <f t="shared" si="0"/>
        <v>57</v>
      </c>
      <c r="BG2" s="90">
        <f t="shared" si="0"/>
        <v>58</v>
      </c>
      <c r="BH2" s="90">
        <f t="shared" si="0"/>
        <v>59</v>
      </c>
      <c r="BI2" s="90">
        <f t="shared" si="0"/>
        <v>60</v>
      </c>
      <c r="BJ2" s="90">
        <f t="shared" si="0"/>
        <v>61</v>
      </c>
      <c r="BK2" s="90">
        <f t="shared" si="0"/>
        <v>62</v>
      </c>
      <c r="BL2" s="90">
        <f t="shared" si="0"/>
        <v>63</v>
      </c>
      <c r="BM2" s="90">
        <f t="shared" si="0"/>
        <v>64</v>
      </c>
      <c r="BN2" s="90">
        <f t="shared" si="0"/>
        <v>65</v>
      </c>
      <c r="BO2" s="90">
        <f t="shared" si="0"/>
        <v>66</v>
      </c>
      <c r="BP2" s="90">
        <f t="shared" si="0"/>
        <v>67</v>
      </c>
      <c r="BQ2" s="90">
        <f t="shared" si="0"/>
        <v>68</v>
      </c>
      <c r="BR2" s="90">
        <f t="shared" si="0"/>
        <v>69</v>
      </c>
      <c r="BS2" s="90">
        <f t="shared" si="0"/>
        <v>70</v>
      </c>
      <c r="BT2" s="90">
        <f t="shared" si="0"/>
        <v>71</v>
      </c>
      <c r="BU2" s="90">
        <f t="shared" si="0"/>
        <v>72</v>
      </c>
      <c r="BV2" s="90">
        <f t="shared" si="0"/>
        <v>73</v>
      </c>
      <c r="BW2" s="90">
        <f t="shared" si="0"/>
        <v>74</v>
      </c>
      <c r="BX2" s="90">
        <f t="shared" si="0"/>
        <v>75</v>
      </c>
      <c r="BY2" s="90">
        <f t="shared" si="0"/>
        <v>76</v>
      </c>
      <c r="BZ2" s="90">
        <f t="shared" si="0"/>
        <v>77</v>
      </c>
      <c r="CA2" s="90">
        <f t="shared" si="0"/>
        <v>78</v>
      </c>
      <c r="CB2" s="90">
        <f t="shared" si="0"/>
        <v>79</v>
      </c>
      <c r="CC2" s="90">
        <f t="shared" si="0"/>
        <v>80</v>
      </c>
      <c r="CD2" s="90">
        <f t="shared" si="0"/>
        <v>81</v>
      </c>
      <c r="CE2" s="90">
        <f t="shared" si="0"/>
        <v>82</v>
      </c>
      <c r="CF2" s="90">
        <f t="shared" si="0"/>
        <v>83</v>
      </c>
      <c r="CG2" s="90">
        <f t="shared" si="0"/>
        <v>84</v>
      </c>
      <c r="CH2" s="90">
        <f t="shared" si="0"/>
        <v>85</v>
      </c>
      <c r="CI2" s="90">
        <f t="shared" si="0"/>
        <v>86</v>
      </c>
      <c r="CJ2" s="90">
        <f t="shared" si="0"/>
        <v>87</v>
      </c>
      <c r="CK2" s="90">
        <f t="shared" si="0"/>
        <v>88</v>
      </c>
      <c r="CL2" s="90">
        <f t="shared" si="0"/>
        <v>89</v>
      </c>
      <c r="CM2" s="90">
        <f t="shared" si="0"/>
        <v>90</v>
      </c>
      <c r="CN2" s="90">
        <f t="shared" si="0"/>
        <v>91</v>
      </c>
      <c r="CO2" s="90">
        <f t="shared" si="0"/>
        <v>92</v>
      </c>
      <c r="CP2" s="90">
        <f t="shared" si="0"/>
        <v>93</v>
      </c>
      <c r="CQ2" s="90">
        <f t="shared" si="0"/>
        <v>94</v>
      </c>
      <c r="CR2" s="90">
        <f t="shared" si="0"/>
        <v>95</v>
      </c>
      <c r="CS2" s="90">
        <f t="shared" si="0"/>
        <v>96</v>
      </c>
      <c r="CT2" s="90">
        <f t="shared" si="0"/>
        <v>97</v>
      </c>
      <c r="CU2" s="90">
        <f t="shared" si="0"/>
        <v>98</v>
      </c>
      <c r="CV2" s="90">
        <f t="shared" si="0"/>
        <v>99</v>
      </c>
      <c r="CW2" s="90">
        <f t="shared" si="0"/>
        <v>100</v>
      </c>
      <c r="CX2" s="90">
        <f t="shared" si="0"/>
        <v>101</v>
      </c>
      <c r="CY2" s="90">
        <f t="shared" si="0"/>
        <v>102</v>
      </c>
      <c r="CZ2" s="90">
        <f t="shared" si="0"/>
        <v>103</v>
      </c>
      <c r="DA2" s="90">
        <f t="shared" si="0"/>
        <v>104</v>
      </c>
      <c r="DB2" s="90">
        <f t="shared" si="0"/>
        <v>105</v>
      </c>
      <c r="DC2" s="90">
        <f t="shared" si="0"/>
        <v>106</v>
      </c>
      <c r="DD2" s="90">
        <f t="shared" si="0"/>
        <v>107</v>
      </c>
      <c r="DE2" s="90">
        <f t="shared" si="0"/>
        <v>108</v>
      </c>
      <c r="DF2" s="90">
        <f t="shared" si="0"/>
        <v>109</v>
      </c>
      <c r="DG2" s="90">
        <f t="shared" si="0"/>
        <v>110</v>
      </c>
      <c r="DH2" s="90">
        <f t="shared" si="0"/>
        <v>111</v>
      </c>
      <c r="DI2" s="90">
        <f t="shared" si="0"/>
        <v>112</v>
      </c>
      <c r="DJ2" s="90">
        <f t="shared" si="0"/>
        <v>113</v>
      </c>
      <c r="DK2" s="90">
        <f t="shared" si="0"/>
        <v>114</v>
      </c>
      <c r="DL2" s="90">
        <f t="shared" si="0"/>
        <v>115</v>
      </c>
      <c r="DM2" s="90">
        <f t="shared" si="0"/>
        <v>116</v>
      </c>
      <c r="DN2" s="90">
        <f t="shared" si="0"/>
        <v>117</v>
      </c>
      <c r="DO2" s="90">
        <f t="shared" si="0"/>
        <v>118</v>
      </c>
      <c r="DP2" s="90">
        <f t="shared" si="0"/>
        <v>119</v>
      </c>
      <c r="DQ2" s="90">
        <f t="shared" si="0"/>
        <v>120</v>
      </c>
      <c r="DR2" s="90">
        <f t="shared" si="0"/>
        <v>121</v>
      </c>
      <c r="DS2" s="90">
        <f t="shared" si="0"/>
        <v>122</v>
      </c>
      <c r="DT2" s="90">
        <f t="shared" si="0"/>
        <v>123</v>
      </c>
      <c r="DU2" s="90">
        <f t="shared" si="0"/>
        <v>124</v>
      </c>
      <c r="DV2" s="90">
        <f t="shared" si="0"/>
        <v>125</v>
      </c>
      <c r="DW2" s="90">
        <f t="shared" si="0"/>
        <v>126</v>
      </c>
      <c r="DX2" s="90">
        <f t="shared" si="0"/>
        <v>127</v>
      </c>
      <c r="DY2" s="90">
        <f t="shared" si="0"/>
        <v>128</v>
      </c>
      <c r="DZ2" s="90">
        <f t="shared" si="0"/>
        <v>129</v>
      </c>
      <c r="EA2" s="90">
        <f t="shared" si="0"/>
        <v>130</v>
      </c>
      <c r="EB2" s="90">
        <f t="shared" si="0"/>
        <v>131</v>
      </c>
      <c r="EC2" s="90">
        <f t="shared" si="0"/>
        <v>132</v>
      </c>
      <c r="ED2" s="90">
        <f t="shared" si="0"/>
        <v>133</v>
      </c>
      <c r="EE2" s="90">
        <f t="shared" si="0"/>
        <v>134</v>
      </c>
      <c r="EF2" s="90">
        <f t="shared" si="0"/>
        <v>135</v>
      </c>
      <c r="EG2" s="90">
        <f t="shared" si="0"/>
        <v>136</v>
      </c>
      <c r="EH2" s="90">
        <f t="shared" si="0"/>
        <v>137</v>
      </c>
      <c r="EI2" s="90">
        <f t="shared" si="0"/>
        <v>138</v>
      </c>
      <c r="EJ2" s="90">
        <f t="shared" si="0"/>
        <v>139</v>
      </c>
      <c r="EK2" s="90">
        <f t="shared" si="0"/>
        <v>140</v>
      </c>
      <c r="EL2" s="90">
        <f t="shared" si="0"/>
        <v>141</v>
      </c>
      <c r="EM2" s="90">
        <f t="shared" si="0"/>
        <v>142</v>
      </c>
      <c r="EN2" s="90">
        <f t="shared" si="0"/>
        <v>143</v>
      </c>
      <c r="EO2" s="90">
        <f t="shared" si="0"/>
        <v>144</v>
      </c>
      <c r="EP2" s="90">
        <f t="shared" si="0"/>
        <v>145</v>
      </c>
    </row>
    <row r="3" spans="1:146" ht="13.15" customHeight="1">
      <c r="A3" s="90" t="s">
        <v>20</v>
      </c>
      <c r="B3" s="92" t="s">
        <v>73</v>
      </c>
      <c r="C3" s="92" t="s">
        <v>74</v>
      </c>
      <c r="D3" s="92" t="s">
        <v>76</v>
      </c>
      <c r="E3" s="92" t="s">
        <v>7</v>
      </c>
      <c r="F3" s="92" t="s">
        <v>6</v>
      </c>
      <c r="G3" s="92" t="s">
        <v>77</v>
      </c>
      <c r="H3" s="98" t="s">
        <v>23</v>
      </c>
      <c r="I3" s="101"/>
      <c r="J3" s="101"/>
      <c r="K3" s="101"/>
      <c r="L3" s="101"/>
      <c r="M3" s="101"/>
      <c r="N3" s="101"/>
      <c r="O3" s="101"/>
      <c r="P3" s="101"/>
      <c r="Q3" s="101"/>
      <c r="R3" s="101"/>
      <c r="S3" s="101"/>
      <c r="T3" s="101"/>
      <c r="U3" s="101"/>
      <c r="V3" s="101"/>
      <c r="W3" s="101"/>
      <c r="X3" s="101"/>
      <c r="Y3" s="113" t="s">
        <v>26</v>
      </c>
      <c r="Z3" s="117"/>
      <c r="AA3" s="117"/>
      <c r="AB3" s="117"/>
      <c r="AC3" s="117"/>
      <c r="AD3" s="117"/>
      <c r="AE3" s="117"/>
      <c r="AF3" s="117"/>
      <c r="AG3" s="117"/>
      <c r="AH3" s="117"/>
      <c r="AI3" s="117"/>
      <c r="AJ3" s="120"/>
      <c r="AK3" s="120"/>
      <c r="AL3" s="120"/>
      <c r="AM3" s="120"/>
      <c r="AN3" s="120"/>
      <c r="AO3" s="120"/>
      <c r="AP3" s="120"/>
      <c r="AQ3" s="120"/>
      <c r="AR3" s="120"/>
      <c r="AS3" s="120"/>
      <c r="AT3" s="120"/>
      <c r="AU3" s="120"/>
      <c r="AV3" s="120"/>
      <c r="AW3" s="120"/>
      <c r="AX3" s="120"/>
      <c r="AY3" s="120"/>
      <c r="AZ3" s="120"/>
      <c r="BA3" s="120"/>
      <c r="BB3" s="120"/>
      <c r="BC3" s="120"/>
      <c r="BD3" s="120"/>
      <c r="BE3" s="120"/>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26"/>
      <c r="CX3" s="113" t="s">
        <v>1</v>
      </c>
      <c r="CY3" s="117"/>
      <c r="CZ3" s="117"/>
      <c r="DA3" s="117"/>
      <c r="DB3" s="117"/>
      <c r="DC3" s="117"/>
      <c r="DD3" s="117"/>
      <c r="DE3" s="117"/>
      <c r="DF3" s="117"/>
      <c r="DG3" s="117"/>
      <c r="DH3" s="117"/>
      <c r="DI3" s="127"/>
      <c r="DJ3" s="127"/>
      <c r="DK3" s="130"/>
      <c r="DL3" s="117"/>
      <c r="DM3" s="117"/>
      <c r="DN3" s="117"/>
      <c r="DO3" s="117"/>
      <c r="DP3" s="117"/>
      <c r="DQ3" s="117"/>
      <c r="DR3" s="117"/>
      <c r="DS3" s="117"/>
      <c r="DT3" s="117"/>
      <c r="DU3" s="117"/>
      <c r="DV3" s="120"/>
      <c r="DW3" s="120"/>
      <c r="DX3" s="120"/>
      <c r="DY3" s="120"/>
      <c r="DZ3" s="120"/>
      <c r="EA3" s="120"/>
      <c r="EB3" s="120"/>
      <c r="EC3" s="120"/>
      <c r="ED3" s="120"/>
      <c r="EE3" s="120"/>
      <c r="EF3" s="131"/>
      <c r="EG3" s="120" t="s">
        <v>52</v>
      </c>
      <c r="EH3" s="120"/>
      <c r="EI3" s="120"/>
      <c r="EJ3" s="120"/>
      <c r="EK3" s="120"/>
      <c r="EL3" s="120"/>
      <c r="EM3" s="120"/>
      <c r="EN3" s="120"/>
      <c r="EO3" s="120"/>
      <c r="EP3" s="131"/>
    </row>
    <row r="4" spans="1:146">
      <c r="A4" s="90" t="s">
        <v>70</v>
      </c>
      <c r="B4" s="93"/>
      <c r="C4" s="93"/>
      <c r="D4" s="93"/>
      <c r="E4" s="93"/>
      <c r="F4" s="93"/>
      <c r="G4" s="93"/>
      <c r="H4" s="99"/>
      <c r="I4" s="102"/>
      <c r="J4" s="102"/>
      <c r="K4" s="102"/>
      <c r="L4" s="102"/>
      <c r="M4" s="102"/>
      <c r="N4" s="102"/>
      <c r="O4" s="102"/>
      <c r="P4" s="102"/>
      <c r="Q4" s="102"/>
      <c r="R4" s="102"/>
      <c r="S4" s="102"/>
      <c r="T4" s="102"/>
      <c r="U4" s="102"/>
      <c r="V4" s="102"/>
      <c r="W4" s="102"/>
      <c r="X4" s="102"/>
      <c r="Y4" s="114" t="s">
        <v>51</v>
      </c>
      <c r="Z4" s="118"/>
      <c r="AA4" s="118"/>
      <c r="AB4" s="118"/>
      <c r="AC4" s="118"/>
      <c r="AD4" s="118"/>
      <c r="AE4" s="118"/>
      <c r="AF4" s="118"/>
      <c r="AG4" s="118"/>
      <c r="AH4" s="118"/>
      <c r="AI4" s="119"/>
      <c r="AJ4" s="121" t="s">
        <v>37</v>
      </c>
      <c r="AK4" s="121"/>
      <c r="AL4" s="121"/>
      <c r="AM4" s="121"/>
      <c r="AN4" s="121"/>
      <c r="AO4" s="121"/>
      <c r="AP4" s="121"/>
      <c r="AQ4" s="121"/>
      <c r="AR4" s="121"/>
      <c r="AS4" s="121"/>
      <c r="AT4" s="121"/>
      <c r="AU4" s="122" t="s">
        <v>66</v>
      </c>
      <c r="AV4" s="121"/>
      <c r="AW4" s="121"/>
      <c r="AX4" s="121"/>
      <c r="AY4" s="121"/>
      <c r="AZ4" s="121"/>
      <c r="BA4" s="121"/>
      <c r="BB4" s="121"/>
      <c r="BC4" s="121"/>
      <c r="BD4" s="121"/>
      <c r="BE4" s="121"/>
      <c r="BF4" s="114" t="s">
        <v>78</v>
      </c>
      <c r="BG4" s="118"/>
      <c r="BH4" s="118"/>
      <c r="BI4" s="118"/>
      <c r="BJ4" s="118"/>
      <c r="BK4" s="118"/>
      <c r="BL4" s="118"/>
      <c r="BM4" s="118"/>
      <c r="BN4" s="118"/>
      <c r="BO4" s="118"/>
      <c r="BP4" s="119"/>
      <c r="BQ4" s="121" t="s">
        <v>79</v>
      </c>
      <c r="BR4" s="121"/>
      <c r="BS4" s="121"/>
      <c r="BT4" s="121"/>
      <c r="BU4" s="121"/>
      <c r="BV4" s="121"/>
      <c r="BW4" s="121"/>
      <c r="BX4" s="121"/>
      <c r="BY4" s="121"/>
      <c r="BZ4" s="121"/>
      <c r="CA4" s="121"/>
      <c r="CB4" s="122" t="s">
        <v>67</v>
      </c>
      <c r="CC4" s="121"/>
      <c r="CD4" s="121"/>
      <c r="CE4" s="121"/>
      <c r="CF4" s="121"/>
      <c r="CG4" s="121"/>
      <c r="CH4" s="121"/>
      <c r="CI4" s="121"/>
      <c r="CJ4" s="121"/>
      <c r="CK4" s="121"/>
      <c r="CL4" s="121"/>
      <c r="CM4" s="121" t="s">
        <v>81</v>
      </c>
      <c r="CN4" s="121"/>
      <c r="CO4" s="121"/>
      <c r="CP4" s="121"/>
      <c r="CQ4" s="121"/>
      <c r="CR4" s="121"/>
      <c r="CS4" s="121"/>
      <c r="CT4" s="121"/>
      <c r="CU4" s="121"/>
      <c r="CV4" s="121"/>
      <c r="CW4" s="121"/>
      <c r="CX4" s="114" t="s">
        <v>82</v>
      </c>
      <c r="CY4" s="118"/>
      <c r="CZ4" s="118"/>
      <c r="DA4" s="118"/>
      <c r="DB4" s="118"/>
      <c r="DC4" s="118"/>
      <c r="DD4" s="118"/>
      <c r="DE4" s="118"/>
      <c r="DF4" s="118"/>
      <c r="DG4" s="118"/>
      <c r="DH4" s="119"/>
      <c r="DI4" s="128" t="s">
        <v>12</v>
      </c>
      <c r="DJ4" s="128" t="s">
        <v>83</v>
      </c>
      <c r="DK4" s="121" t="s">
        <v>35</v>
      </c>
      <c r="DL4" s="121"/>
      <c r="DM4" s="121"/>
      <c r="DN4" s="121"/>
      <c r="DO4" s="121"/>
      <c r="DP4" s="121"/>
      <c r="DQ4" s="121"/>
      <c r="DR4" s="121"/>
      <c r="DS4" s="121"/>
      <c r="DT4" s="121"/>
      <c r="DU4" s="121"/>
      <c r="DV4" s="121" t="s">
        <v>46</v>
      </c>
      <c r="DW4" s="121"/>
      <c r="DX4" s="121"/>
      <c r="DY4" s="121"/>
      <c r="DZ4" s="121"/>
      <c r="EA4" s="121"/>
      <c r="EB4" s="121"/>
      <c r="EC4" s="121"/>
      <c r="ED4" s="121"/>
      <c r="EE4" s="121"/>
      <c r="EF4" s="121"/>
      <c r="EG4" s="132" t="s">
        <v>84</v>
      </c>
      <c r="EH4" s="132"/>
      <c r="EI4" s="135"/>
      <c r="EJ4" s="135"/>
      <c r="EK4" s="135"/>
      <c r="EL4" s="135"/>
      <c r="EM4" s="135"/>
      <c r="EN4" s="135"/>
      <c r="EO4" s="135"/>
      <c r="EP4" s="136"/>
    </row>
    <row r="5" spans="1:146">
      <c r="A5" s="90" t="s">
        <v>85</v>
      </c>
      <c r="B5" s="94"/>
      <c r="C5" s="94"/>
      <c r="D5" s="94"/>
      <c r="E5" s="94"/>
      <c r="F5" s="94"/>
      <c r="G5" s="94"/>
      <c r="H5" s="100" t="s">
        <v>34</v>
      </c>
      <c r="I5" s="100" t="s">
        <v>86</v>
      </c>
      <c r="J5" s="100" t="s">
        <v>87</v>
      </c>
      <c r="K5" s="100" t="s">
        <v>88</v>
      </c>
      <c r="L5" s="100" t="s">
        <v>89</v>
      </c>
      <c r="M5" s="100" t="s">
        <v>14</v>
      </c>
      <c r="N5" s="100" t="s">
        <v>5</v>
      </c>
      <c r="O5" s="100" t="s">
        <v>90</v>
      </c>
      <c r="P5" s="100" t="s">
        <v>91</v>
      </c>
      <c r="Q5" s="100" t="s">
        <v>92</v>
      </c>
      <c r="R5" s="100" t="s">
        <v>24</v>
      </c>
      <c r="S5" s="100" t="s">
        <v>94</v>
      </c>
      <c r="T5" s="100" t="s">
        <v>17</v>
      </c>
      <c r="U5" s="100" t="s">
        <v>93</v>
      </c>
      <c r="V5" s="100" t="s">
        <v>95</v>
      </c>
      <c r="W5" s="100" t="s">
        <v>96</v>
      </c>
      <c r="X5" s="100" t="s">
        <v>36</v>
      </c>
      <c r="Y5" s="100" t="s">
        <v>97</v>
      </c>
      <c r="Z5" s="100" t="s">
        <v>98</v>
      </c>
      <c r="AA5" s="100" t="s">
        <v>99</v>
      </c>
      <c r="AB5" s="100" t="s">
        <v>100</v>
      </c>
      <c r="AC5" s="100" t="s">
        <v>101</v>
      </c>
      <c r="AD5" s="100" t="s">
        <v>102</v>
      </c>
      <c r="AE5" s="100" t="s">
        <v>75</v>
      </c>
      <c r="AF5" s="100" t="s">
        <v>103</v>
      </c>
      <c r="AG5" s="100" t="s">
        <v>104</v>
      </c>
      <c r="AH5" s="100" t="s">
        <v>80</v>
      </c>
      <c r="AI5" s="100" t="s">
        <v>105</v>
      </c>
      <c r="AJ5" s="100" t="s">
        <v>97</v>
      </c>
      <c r="AK5" s="100" t="s">
        <v>98</v>
      </c>
      <c r="AL5" s="100" t="s">
        <v>99</v>
      </c>
      <c r="AM5" s="100" t="s">
        <v>100</v>
      </c>
      <c r="AN5" s="100" t="s">
        <v>101</v>
      </c>
      <c r="AO5" s="100" t="s">
        <v>102</v>
      </c>
      <c r="AP5" s="100" t="s">
        <v>75</v>
      </c>
      <c r="AQ5" s="100" t="s">
        <v>103</v>
      </c>
      <c r="AR5" s="100" t="s">
        <v>104</v>
      </c>
      <c r="AS5" s="100" t="s">
        <v>80</v>
      </c>
      <c r="AT5" s="100" t="s">
        <v>105</v>
      </c>
      <c r="AU5" s="100" t="s">
        <v>97</v>
      </c>
      <c r="AV5" s="100" t="s">
        <v>98</v>
      </c>
      <c r="AW5" s="100" t="s">
        <v>99</v>
      </c>
      <c r="AX5" s="100" t="s">
        <v>100</v>
      </c>
      <c r="AY5" s="100" t="s">
        <v>101</v>
      </c>
      <c r="AZ5" s="100" t="s">
        <v>102</v>
      </c>
      <c r="BA5" s="100" t="s">
        <v>75</v>
      </c>
      <c r="BB5" s="100" t="s">
        <v>103</v>
      </c>
      <c r="BC5" s="100" t="s">
        <v>104</v>
      </c>
      <c r="BD5" s="100" t="s">
        <v>80</v>
      </c>
      <c r="BE5" s="100" t="s">
        <v>105</v>
      </c>
      <c r="BF5" s="100" t="s">
        <v>97</v>
      </c>
      <c r="BG5" s="100" t="s">
        <v>98</v>
      </c>
      <c r="BH5" s="100" t="s">
        <v>99</v>
      </c>
      <c r="BI5" s="100" t="s">
        <v>100</v>
      </c>
      <c r="BJ5" s="100" t="s">
        <v>101</v>
      </c>
      <c r="BK5" s="100" t="s">
        <v>102</v>
      </c>
      <c r="BL5" s="100" t="s">
        <v>75</v>
      </c>
      <c r="BM5" s="100" t="s">
        <v>103</v>
      </c>
      <c r="BN5" s="100" t="s">
        <v>104</v>
      </c>
      <c r="BO5" s="100" t="s">
        <v>80</v>
      </c>
      <c r="BP5" s="100" t="s">
        <v>105</v>
      </c>
      <c r="BQ5" s="100" t="s">
        <v>97</v>
      </c>
      <c r="BR5" s="100" t="s">
        <v>98</v>
      </c>
      <c r="BS5" s="100" t="s">
        <v>99</v>
      </c>
      <c r="BT5" s="100" t="s">
        <v>100</v>
      </c>
      <c r="BU5" s="100" t="s">
        <v>101</v>
      </c>
      <c r="BV5" s="100" t="s">
        <v>102</v>
      </c>
      <c r="BW5" s="100" t="s">
        <v>75</v>
      </c>
      <c r="BX5" s="100" t="s">
        <v>103</v>
      </c>
      <c r="BY5" s="100" t="s">
        <v>104</v>
      </c>
      <c r="BZ5" s="100" t="s">
        <v>80</v>
      </c>
      <c r="CA5" s="100" t="s">
        <v>105</v>
      </c>
      <c r="CB5" s="100" t="s">
        <v>97</v>
      </c>
      <c r="CC5" s="100" t="s">
        <v>98</v>
      </c>
      <c r="CD5" s="100" t="s">
        <v>99</v>
      </c>
      <c r="CE5" s="100" t="s">
        <v>100</v>
      </c>
      <c r="CF5" s="100" t="s">
        <v>101</v>
      </c>
      <c r="CG5" s="100" t="s">
        <v>102</v>
      </c>
      <c r="CH5" s="100" t="s">
        <v>75</v>
      </c>
      <c r="CI5" s="100" t="s">
        <v>103</v>
      </c>
      <c r="CJ5" s="100" t="s">
        <v>104</v>
      </c>
      <c r="CK5" s="100" t="s">
        <v>80</v>
      </c>
      <c r="CL5" s="100" t="s">
        <v>105</v>
      </c>
      <c r="CM5" s="100" t="s">
        <v>97</v>
      </c>
      <c r="CN5" s="100" t="s">
        <v>98</v>
      </c>
      <c r="CO5" s="100" t="s">
        <v>99</v>
      </c>
      <c r="CP5" s="100" t="s">
        <v>100</v>
      </c>
      <c r="CQ5" s="100" t="s">
        <v>101</v>
      </c>
      <c r="CR5" s="100" t="s">
        <v>102</v>
      </c>
      <c r="CS5" s="100" t="s">
        <v>75</v>
      </c>
      <c r="CT5" s="100" t="s">
        <v>103</v>
      </c>
      <c r="CU5" s="100" t="s">
        <v>104</v>
      </c>
      <c r="CV5" s="100" t="s">
        <v>80</v>
      </c>
      <c r="CW5" s="100" t="s">
        <v>105</v>
      </c>
      <c r="CX5" s="100" t="s">
        <v>97</v>
      </c>
      <c r="CY5" s="100" t="s">
        <v>98</v>
      </c>
      <c r="CZ5" s="100" t="s">
        <v>99</v>
      </c>
      <c r="DA5" s="100" t="s">
        <v>100</v>
      </c>
      <c r="DB5" s="100" t="s">
        <v>101</v>
      </c>
      <c r="DC5" s="100" t="s">
        <v>102</v>
      </c>
      <c r="DD5" s="100" t="s">
        <v>75</v>
      </c>
      <c r="DE5" s="100" t="s">
        <v>103</v>
      </c>
      <c r="DF5" s="100" t="s">
        <v>104</v>
      </c>
      <c r="DG5" s="100" t="s">
        <v>80</v>
      </c>
      <c r="DH5" s="100" t="s">
        <v>105</v>
      </c>
      <c r="DI5" s="129"/>
      <c r="DJ5" s="129"/>
      <c r="DK5" s="100" t="s">
        <v>97</v>
      </c>
      <c r="DL5" s="100" t="s">
        <v>98</v>
      </c>
      <c r="DM5" s="100" t="s">
        <v>99</v>
      </c>
      <c r="DN5" s="100" t="s">
        <v>100</v>
      </c>
      <c r="DO5" s="100" t="s">
        <v>101</v>
      </c>
      <c r="DP5" s="100" t="s">
        <v>102</v>
      </c>
      <c r="DQ5" s="100" t="s">
        <v>75</v>
      </c>
      <c r="DR5" s="100" t="s">
        <v>103</v>
      </c>
      <c r="DS5" s="100" t="s">
        <v>104</v>
      </c>
      <c r="DT5" s="100" t="s">
        <v>80</v>
      </c>
      <c r="DU5" s="100" t="s">
        <v>59</v>
      </c>
      <c r="DV5" s="100" t="s">
        <v>97</v>
      </c>
      <c r="DW5" s="100" t="s">
        <v>98</v>
      </c>
      <c r="DX5" s="100" t="s">
        <v>99</v>
      </c>
      <c r="DY5" s="100" t="s">
        <v>100</v>
      </c>
      <c r="DZ5" s="100" t="s">
        <v>101</v>
      </c>
      <c r="EA5" s="100" t="s">
        <v>102</v>
      </c>
      <c r="EB5" s="100" t="s">
        <v>75</v>
      </c>
      <c r="EC5" s="100" t="s">
        <v>103</v>
      </c>
      <c r="ED5" s="100" t="s">
        <v>104</v>
      </c>
      <c r="EE5" s="100" t="s">
        <v>80</v>
      </c>
      <c r="EF5" s="100" t="s">
        <v>105</v>
      </c>
      <c r="EG5" s="100" t="s">
        <v>106</v>
      </c>
      <c r="EH5" s="100" t="s">
        <v>107</v>
      </c>
      <c r="EI5" s="100" t="s">
        <v>108</v>
      </c>
      <c r="EJ5" s="100" t="s">
        <v>109</v>
      </c>
      <c r="EK5" s="100" t="s">
        <v>110</v>
      </c>
      <c r="EL5" s="100" t="s">
        <v>64</v>
      </c>
      <c r="EM5" s="100" t="s">
        <v>111</v>
      </c>
      <c r="EN5" s="100" t="s">
        <v>112</v>
      </c>
      <c r="EO5" s="100" t="s">
        <v>113</v>
      </c>
      <c r="EP5" s="100" t="s">
        <v>114</v>
      </c>
    </row>
    <row r="6" spans="1:146" s="89" customFormat="1">
      <c r="A6" s="90" t="s">
        <v>115</v>
      </c>
      <c r="B6" s="95">
        <f t="shared" ref="B6:G6" si="1">B8</f>
        <v>2023</v>
      </c>
      <c r="C6" s="95">
        <f t="shared" si="1"/>
        <v>223051</v>
      </c>
      <c r="D6" s="95">
        <f t="shared" si="1"/>
        <v>46</v>
      </c>
      <c r="E6" s="95">
        <f t="shared" si="1"/>
        <v>11</v>
      </c>
      <c r="F6" s="95">
        <f t="shared" si="1"/>
        <v>1</v>
      </c>
      <c r="G6" s="95">
        <f t="shared" si="1"/>
        <v>3</v>
      </c>
      <c r="H6" s="95" t="str">
        <f>SUBSTITUTE(H8,"　","")</f>
        <v>静岡県松崎町</v>
      </c>
      <c r="I6" s="95" t="str">
        <f t="shared" ref="I6:X6" si="2">I8</f>
        <v>町営宿泊施設伊豆まつざき荘</v>
      </c>
      <c r="J6" s="95" t="str">
        <f t="shared" si="2"/>
        <v>法適用</v>
      </c>
      <c r="K6" s="95" t="str">
        <f t="shared" si="2"/>
        <v>観光施設事業</v>
      </c>
      <c r="L6" s="95" t="str">
        <f t="shared" si="2"/>
        <v>休養宿泊施設</v>
      </c>
      <c r="M6" s="95" t="str">
        <f t="shared" si="2"/>
        <v>Ａ２Ｂ２</v>
      </c>
      <c r="N6" s="95" t="str">
        <f t="shared" si="2"/>
        <v>非設置</v>
      </c>
      <c r="O6" s="103">
        <f t="shared" si="2"/>
        <v>0</v>
      </c>
      <c r="P6" s="103">
        <f t="shared" si="2"/>
        <v>27</v>
      </c>
      <c r="Q6" s="105">
        <f t="shared" si="2"/>
        <v>4592</v>
      </c>
      <c r="R6" s="107">
        <f t="shared" si="2"/>
        <v>138</v>
      </c>
      <c r="S6" s="108">
        <f t="shared" si="2"/>
        <v>14301</v>
      </c>
      <c r="T6" s="95" t="str">
        <f t="shared" si="2"/>
        <v>代行制</v>
      </c>
      <c r="U6" s="103">
        <f t="shared" si="2"/>
        <v>50.2</v>
      </c>
      <c r="V6" s="95" t="str">
        <f t="shared" si="2"/>
        <v>有</v>
      </c>
      <c r="W6" s="111">
        <f t="shared" si="2"/>
        <v>100</v>
      </c>
      <c r="X6" s="95" t="str">
        <f t="shared" si="2"/>
        <v>有</v>
      </c>
      <c r="Y6" s="115">
        <f t="shared" ref="Y6:AH6" si="3">IF(Y8="-",NA(),Y8)</f>
        <v>96.1</v>
      </c>
      <c r="Z6" s="115">
        <f t="shared" si="3"/>
        <v>69.099999999999994</v>
      </c>
      <c r="AA6" s="115">
        <f t="shared" si="3"/>
        <v>77.8</v>
      </c>
      <c r="AB6" s="115">
        <f t="shared" si="3"/>
        <v>95.9</v>
      </c>
      <c r="AC6" s="115">
        <f t="shared" si="3"/>
        <v>104.4</v>
      </c>
      <c r="AD6" s="115">
        <f t="shared" si="3"/>
        <v>131.4</v>
      </c>
      <c r="AE6" s="115">
        <f t="shared" si="3"/>
        <v>121.9</v>
      </c>
      <c r="AF6" s="115">
        <f t="shared" si="3"/>
        <v>70.7</v>
      </c>
      <c r="AG6" s="115">
        <f t="shared" si="3"/>
        <v>81.8</v>
      </c>
      <c r="AH6" s="115">
        <f t="shared" si="3"/>
        <v>85.8</v>
      </c>
      <c r="AI6" s="115" t="str">
        <f>IF(AI8="-","【-】","【"&amp;SUBSTITUTE(TEXT(AI8,"#,##0.0"),"-","△")&amp;"】")</f>
        <v>【91.1】</v>
      </c>
      <c r="AJ6" s="115">
        <f t="shared" ref="AJ6:AS6" si="4">IF(AJ8="-",NA(),AJ8)</f>
        <v>0</v>
      </c>
      <c r="AK6" s="115">
        <f t="shared" si="4"/>
        <v>0</v>
      </c>
      <c r="AL6" s="115">
        <f t="shared" si="4"/>
        <v>0</v>
      </c>
      <c r="AM6" s="115">
        <f t="shared" si="4"/>
        <v>0</v>
      </c>
      <c r="AN6" s="115">
        <f t="shared" si="4"/>
        <v>0</v>
      </c>
      <c r="AO6" s="115">
        <f t="shared" si="4"/>
        <v>46.9</v>
      </c>
      <c r="AP6" s="115">
        <f t="shared" si="4"/>
        <v>10.1</v>
      </c>
      <c r="AQ6" s="115">
        <f t="shared" si="4"/>
        <v>10.6</v>
      </c>
      <c r="AR6" s="115">
        <f t="shared" si="4"/>
        <v>9.1999999999999993</v>
      </c>
      <c r="AS6" s="115">
        <f t="shared" si="4"/>
        <v>9.6</v>
      </c>
      <c r="AT6" s="115" t="str">
        <f>IF(AT8="-","【-】","【"&amp;SUBSTITUTE(TEXT(AT8,"#,##0.0"),"-","△")&amp;"】")</f>
        <v>【8.2】</v>
      </c>
      <c r="AU6" s="105">
        <f t="shared" ref="AU6:BD6" si="5">IF(AU8="-",NA(),AU8)</f>
        <v>0</v>
      </c>
      <c r="AV6" s="105">
        <f t="shared" si="5"/>
        <v>0</v>
      </c>
      <c r="AW6" s="105">
        <f t="shared" si="5"/>
        <v>0</v>
      </c>
      <c r="AX6" s="105">
        <f t="shared" si="5"/>
        <v>0</v>
      </c>
      <c r="AY6" s="105">
        <f t="shared" si="5"/>
        <v>0</v>
      </c>
      <c r="AZ6" s="105">
        <f t="shared" si="5"/>
        <v>2960</v>
      </c>
      <c r="BA6" s="105">
        <f t="shared" si="5"/>
        <v>4609</v>
      </c>
      <c r="BB6" s="105">
        <f t="shared" si="5"/>
        <v>1095</v>
      </c>
      <c r="BC6" s="105">
        <f t="shared" si="5"/>
        <v>1117</v>
      </c>
      <c r="BD6" s="105">
        <f t="shared" si="5"/>
        <v>1305</v>
      </c>
      <c r="BE6" s="105" t="str">
        <f>IF(BE8="-","【-】","【"&amp;SUBSTITUTE(TEXT(BE8,"#,##0"),"-","△")&amp;"】")</f>
        <v>【652】</v>
      </c>
      <c r="BF6" s="115">
        <f t="shared" ref="BF6:BO6" si="6">IF(BF8="-",NA(),BF8)</f>
        <v>38.799999999999997</v>
      </c>
      <c r="BG6" s="115">
        <f t="shared" si="6"/>
        <v>19.7</v>
      </c>
      <c r="BH6" s="115">
        <f t="shared" si="6"/>
        <v>28.5</v>
      </c>
      <c r="BI6" s="115">
        <f t="shared" si="6"/>
        <v>43.3</v>
      </c>
      <c r="BJ6" s="115">
        <f t="shared" si="6"/>
        <v>37.200000000000003</v>
      </c>
      <c r="BK6" s="115">
        <f t="shared" si="6"/>
        <v>23.3</v>
      </c>
      <c r="BL6" s="115">
        <f t="shared" si="6"/>
        <v>13</v>
      </c>
      <c r="BM6" s="115">
        <f t="shared" si="6"/>
        <v>16.8</v>
      </c>
      <c r="BN6" s="115">
        <f t="shared" si="6"/>
        <v>27.4</v>
      </c>
      <c r="BO6" s="115">
        <f t="shared" si="6"/>
        <v>28.4</v>
      </c>
      <c r="BP6" s="115" t="str">
        <f>IF(BP8="-","【-】","【"&amp;SUBSTITUTE(TEXT(BP8,"#,##0.0"),"-","△")&amp;"】")</f>
        <v>【22.3】</v>
      </c>
      <c r="BQ6" s="115">
        <f t="shared" ref="BQ6:BZ6" si="7">IF(BQ8="-",NA(),BQ8)</f>
        <v>0</v>
      </c>
      <c r="BR6" s="115">
        <f t="shared" si="7"/>
        <v>0</v>
      </c>
      <c r="BS6" s="115">
        <f t="shared" si="7"/>
        <v>0</v>
      </c>
      <c r="BT6" s="115">
        <f t="shared" si="7"/>
        <v>0</v>
      </c>
      <c r="BU6" s="115">
        <f t="shared" si="7"/>
        <v>0</v>
      </c>
      <c r="BV6" s="115">
        <f t="shared" si="7"/>
        <v>20.2</v>
      </c>
      <c r="BW6" s="115">
        <f t="shared" si="7"/>
        <v>35.6</v>
      </c>
      <c r="BX6" s="115">
        <f t="shared" si="7"/>
        <v>33.200000000000003</v>
      </c>
      <c r="BY6" s="115">
        <f t="shared" si="7"/>
        <v>25.9</v>
      </c>
      <c r="BZ6" s="115">
        <f t="shared" si="7"/>
        <v>27.5</v>
      </c>
      <c r="CA6" s="115" t="str">
        <f>IF(CA8="-","【-】","【"&amp;SUBSTITUTE(TEXT(CA8,"#,##0.0"),"-","△")&amp;"】")</f>
        <v>【27.4】</v>
      </c>
      <c r="CB6" s="115">
        <f t="shared" ref="CB6:CK6" si="8">IF(CB8="-",NA(),CB8)</f>
        <v>12</v>
      </c>
      <c r="CC6" s="115">
        <f t="shared" si="8"/>
        <v>-31.5</v>
      </c>
      <c r="CD6" s="115">
        <f t="shared" si="8"/>
        <v>-12.6</v>
      </c>
      <c r="CE6" s="115">
        <f t="shared" si="8"/>
        <v>9.9</v>
      </c>
      <c r="CF6" s="115">
        <f t="shared" si="8"/>
        <v>1.5</v>
      </c>
      <c r="CG6" s="115">
        <f t="shared" si="8"/>
        <v>23.2</v>
      </c>
      <c r="CH6" s="115">
        <f t="shared" si="8"/>
        <v>-45.4</v>
      </c>
      <c r="CI6" s="115">
        <f t="shared" si="8"/>
        <v>-30.6</v>
      </c>
      <c r="CJ6" s="115">
        <f t="shared" si="8"/>
        <v>-7.2</v>
      </c>
      <c r="CK6" s="115">
        <f t="shared" si="8"/>
        <v>4.5</v>
      </c>
      <c r="CL6" s="115" t="str">
        <f>IF(CL8="-","【-】","【"&amp;SUBSTITUTE(TEXT(CL8,"#,##0.0"),"-","△")&amp;"】")</f>
        <v>【20.7】</v>
      </c>
      <c r="CM6" s="105">
        <f t="shared" ref="CM6:CV6" si="9">IF(CM8="-",NA(),CM8)</f>
        <v>54449</v>
      </c>
      <c r="CN6" s="105">
        <f t="shared" si="9"/>
        <v>-22899</v>
      </c>
      <c r="CO6" s="105">
        <f t="shared" si="9"/>
        <v>-8398</v>
      </c>
      <c r="CP6" s="105">
        <f t="shared" si="9"/>
        <v>28290</v>
      </c>
      <c r="CQ6" s="105">
        <f t="shared" si="9"/>
        <v>31201</v>
      </c>
      <c r="CR6" s="105">
        <f t="shared" si="9"/>
        <v>36063</v>
      </c>
      <c r="CS6" s="105">
        <f t="shared" si="9"/>
        <v>-12817</v>
      </c>
      <c r="CT6" s="105">
        <f t="shared" si="9"/>
        <v>-34626</v>
      </c>
      <c r="CU6" s="105">
        <f t="shared" si="9"/>
        <v>-2345</v>
      </c>
      <c r="CV6" s="105">
        <f t="shared" si="9"/>
        <v>10168</v>
      </c>
      <c r="CW6" s="105" t="str">
        <f>IF(CW8="-","【-】","【"&amp;SUBSTITUTE(TEXT(CW8,"#,##0"),"-","△")&amp;"】")</f>
        <v>【13,945】</v>
      </c>
      <c r="CX6" s="115">
        <f t="shared" ref="CX6:DG6" si="10">IF(CX8="-",NA(),CX8)</f>
        <v>48.9</v>
      </c>
      <c r="CY6" s="115">
        <f t="shared" si="10"/>
        <v>51.9</v>
      </c>
      <c r="CZ6" s="115">
        <f t="shared" si="10"/>
        <v>55.1</v>
      </c>
      <c r="DA6" s="115">
        <f t="shared" si="10"/>
        <v>57.9</v>
      </c>
      <c r="DB6" s="115">
        <f t="shared" si="10"/>
        <v>58.4</v>
      </c>
      <c r="DC6" s="115">
        <f t="shared" si="10"/>
        <v>59.6</v>
      </c>
      <c r="DD6" s="115">
        <f t="shared" si="10"/>
        <v>61.1</v>
      </c>
      <c r="DE6" s="115">
        <f t="shared" si="10"/>
        <v>61.9</v>
      </c>
      <c r="DF6" s="115">
        <f t="shared" si="10"/>
        <v>56.3</v>
      </c>
      <c r="DG6" s="115">
        <f t="shared" si="10"/>
        <v>79.8</v>
      </c>
      <c r="DH6" s="115" t="str">
        <f>IF(DH8="-","【-】","【"&amp;SUBSTITUTE(TEXT(DH8,"#,##0.0"),"-","△")&amp;"】")</f>
        <v>【65.7】</v>
      </c>
      <c r="DI6" s="107">
        <f>DI8</f>
        <v>609021</v>
      </c>
      <c r="DJ6" s="107">
        <f>DJ8</f>
        <v>50000</v>
      </c>
      <c r="DK6" s="115">
        <f t="shared" ref="DK6:DT6" si="11">IF(DK8="-",NA(),DK8)</f>
        <v>81.3</v>
      </c>
      <c r="DL6" s="115">
        <f t="shared" si="11"/>
        <v>220</v>
      </c>
      <c r="DM6" s="115">
        <f t="shared" si="11"/>
        <v>195.8</v>
      </c>
      <c r="DN6" s="115">
        <f t="shared" si="11"/>
        <v>119.6</v>
      </c>
      <c r="DO6" s="115">
        <f t="shared" si="11"/>
        <v>107.3</v>
      </c>
      <c r="DP6" s="115">
        <f t="shared" si="11"/>
        <v>136.19999999999999</v>
      </c>
      <c r="DQ6" s="115">
        <f t="shared" si="11"/>
        <v>289.2</v>
      </c>
      <c r="DR6" s="115">
        <f t="shared" si="11"/>
        <v>341.8</v>
      </c>
      <c r="DS6" s="115">
        <f t="shared" si="11"/>
        <v>204.4</v>
      </c>
      <c r="DT6" s="115">
        <f t="shared" si="11"/>
        <v>92.3</v>
      </c>
      <c r="DU6" s="115" t="str">
        <f>IF(DU8="-","【-】","【"&amp;SUBSTITUTE(TEXT(DU8,"#,##0.0"),"-","△")&amp;"】")</f>
        <v>【98.7】</v>
      </c>
      <c r="DV6" s="115">
        <f t="shared" ref="DV6:EE6" si="12">IF(DV8="-",NA(),DV8)</f>
        <v>0</v>
      </c>
      <c r="DW6" s="115">
        <f t="shared" si="12"/>
        <v>0</v>
      </c>
      <c r="DX6" s="115">
        <f t="shared" si="12"/>
        <v>0</v>
      </c>
      <c r="DY6" s="115">
        <f t="shared" si="12"/>
        <v>0</v>
      </c>
      <c r="DZ6" s="115">
        <f t="shared" si="12"/>
        <v>0</v>
      </c>
      <c r="EA6" s="115">
        <f t="shared" si="12"/>
        <v>53.1</v>
      </c>
      <c r="EB6" s="115">
        <f t="shared" si="12"/>
        <v>104.3</v>
      </c>
      <c r="EC6" s="115">
        <f t="shared" si="12"/>
        <v>61.1</v>
      </c>
      <c r="ED6" s="115">
        <f t="shared" si="12"/>
        <v>31.2</v>
      </c>
      <c r="EE6" s="115">
        <f t="shared" si="12"/>
        <v>44.2</v>
      </c>
      <c r="EF6" s="115" t="str">
        <f>IF(EF8="-","【-】","【"&amp;SUBSTITUTE(TEXT(EF8,"#,##0.0"),"-","△")&amp;"】")</f>
        <v>【39.1】</v>
      </c>
      <c r="EG6" s="133">
        <f t="shared" ref="EG6:EP6" si="13">IF(EG8="-",NA(),EG8)</f>
        <v>8.0000000000000004e-004</v>
      </c>
      <c r="EH6" s="133">
        <f t="shared" si="13"/>
        <v>6.9999999999999999e-004</v>
      </c>
      <c r="EI6" s="133">
        <f t="shared" si="13"/>
        <v>1.e-003</v>
      </c>
      <c r="EJ6" s="133">
        <f t="shared" si="13"/>
        <v>1.1999999999999999e-003</v>
      </c>
      <c r="EK6" s="133">
        <f t="shared" si="13"/>
        <v>8.9999999999999998e-004</v>
      </c>
      <c r="EL6" s="133">
        <f t="shared" si="13"/>
        <v>7.4000000000000003e-003</v>
      </c>
      <c r="EM6" s="133">
        <f t="shared" si="13"/>
        <v>5.1000000000000004e-003</v>
      </c>
      <c r="EN6" s="133">
        <f t="shared" si="13"/>
        <v>4.7999999999999996e-003</v>
      </c>
      <c r="EO6" s="133">
        <f t="shared" si="13"/>
        <v>4.1999999999999997e-003</v>
      </c>
      <c r="EP6" s="133">
        <f t="shared" si="13"/>
        <v>2.2000000000000001e-003</v>
      </c>
    </row>
    <row r="7" spans="1:146" s="89" customFormat="1">
      <c r="A7" s="90" t="s">
        <v>33</v>
      </c>
      <c r="B7" s="95">
        <f t="shared" ref="B7:AH7" si="14">B8</f>
        <v>2023</v>
      </c>
      <c r="C7" s="95">
        <f t="shared" si="14"/>
        <v>223051</v>
      </c>
      <c r="D7" s="95">
        <f t="shared" si="14"/>
        <v>46</v>
      </c>
      <c r="E7" s="95">
        <f t="shared" si="14"/>
        <v>11</v>
      </c>
      <c r="F7" s="95">
        <f t="shared" si="14"/>
        <v>1</v>
      </c>
      <c r="G7" s="95">
        <f t="shared" si="14"/>
        <v>3</v>
      </c>
      <c r="H7" s="95" t="str">
        <f t="shared" si="14"/>
        <v>静岡県　松崎町</v>
      </c>
      <c r="I7" s="95" t="str">
        <f t="shared" si="14"/>
        <v>町営宿泊施設伊豆まつざき荘</v>
      </c>
      <c r="J7" s="95" t="str">
        <f t="shared" si="14"/>
        <v>法適用</v>
      </c>
      <c r="K7" s="95" t="str">
        <f t="shared" si="14"/>
        <v>観光施設事業</v>
      </c>
      <c r="L7" s="95" t="str">
        <f t="shared" si="14"/>
        <v>休養宿泊施設</v>
      </c>
      <c r="M7" s="95" t="str">
        <f t="shared" si="14"/>
        <v>Ａ２Ｂ２</v>
      </c>
      <c r="N7" s="95" t="str">
        <f t="shared" si="14"/>
        <v>非設置</v>
      </c>
      <c r="O7" s="103">
        <f t="shared" si="14"/>
        <v>0</v>
      </c>
      <c r="P7" s="103">
        <f t="shared" si="14"/>
        <v>27</v>
      </c>
      <c r="Q7" s="105">
        <f t="shared" si="14"/>
        <v>4592</v>
      </c>
      <c r="R7" s="107">
        <f t="shared" si="14"/>
        <v>138</v>
      </c>
      <c r="S7" s="108">
        <f t="shared" si="14"/>
        <v>14301</v>
      </c>
      <c r="T7" s="95" t="str">
        <f t="shared" si="14"/>
        <v>代行制</v>
      </c>
      <c r="U7" s="103">
        <f t="shared" si="14"/>
        <v>50.2</v>
      </c>
      <c r="V7" s="95" t="str">
        <f t="shared" si="14"/>
        <v>有</v>
      </c>
      <c r="W7" s="111">
        <f t="shared" si="14"/>
        <v>100</v>
      </c>
      <c r="X7" s="95" t="str">
        <f t="shared" si="14"/>
        <v>有</v>
      </c>
      <c r="Y7" s="115">
        <f t="shared" si="14"/>
        <v>96.1</v>
      </c>
      <c r="Z7" s="115">
        <f t="shared" si="14"/>
        <v>69.099999999999994</v>
      </c>
      <c r="AA7" s="115">
        <f t="shared" si="14"/>
        <v>77.8</v>
      </c>
      <c r="AB7" s="115">
        <f t="shared" si="14"/>
        <v>95.9</v>
      </c>
      <c r="AC7" s="115">
        <f t="shared" si="14"/>
        <v>104.4</v>
      </c>
      <c r="AD7" s="115">
        <f t="shared" si="14"/>
        <v>131.4</v>
      </c>
      <c r="AE7" s="115">
        <f t="shared" si="14"/>
        <v>121.9</v>
      </c>
      <c r="AF7" s="115">
        <f t="shared" si="14"/>
        <v>70.7</v>
      </c>
      <c r="AG7" s="115">
        <f t="shared" si="14"/>
        <v>81.8</v>
      </c>
      <c r="AH7" s="115">
        <f t="shared" si="14"/>
        <v>85.8</v>
      </c>
      <c r="AI7" s="115"/>
      <c r="AJ7" s="115">
        <f t="shared" ref="AJ7:AS7" si="15">AJ8</f>
        <v>0</v>
      </c>
      <c r="AK7" s="115">
        <f t="shared" si="15"/>
        <v>0</v>
      </c>
      <c r="AL7" s="115">
        <f t="shared" si="15"/>
        <v>0</v>
      </c>
      <c r="AM7" s="115">
        <f t="shared" si="15"/>
        <v>0</v>
      </c>
      <c r="AN7" s="115">
        <f t="shared" si="15"/>
        <v>0</v>
      </c>
      <c r="AO7" s="115">
        <f t="shared" si="15"/>
        <v>46.9</v>
      </c>
      <c r="AP7" s="115">
        <f t="shared" si="15"/>
        <v>10.1</v>
      </c>
      <c r="AQ7" s="115">
        <f t="shared" si="15"/>
        <v>10.6</v>
      </c>
      <c r="AR7" s="115">
        <f t="shared" si="15"/>
        <v>9.1999999999999993</v>
      </c>
      <c r="AS7" s="115">
        <f t="shared" si="15"/>
        <v>9.6</v>
      </c>
      <c r="AT7" s="115"/>
      <c r="AU7" s="105">
        <f t="shared" ref="AU7:BD7" si="16">AU8</f>
        <v>0</v>
      </c>
      <c r="AV7" s="105">
        <f t="shared" si="16"/>
        <v>0</v>
      </c>
      <c r="AW7" s="105">
        <f t="shared" si="16"/>
        <v>0</v>
      </c>
      <c r="AX7" s="105">
        <f t="shared" si="16"/>
        <v>0</v>
      </c>
      <c r="AY7" s="105">
        <f t="shared" si="16"/>
        <v>0</v>
      </c>
      <c r="AZ7" s="105">
        <f t="shared" si="16"/>
        <v>2960</v>
      </c>
      <c r="BA7" s="105">
        <f t="shared" si="16"/>
        <v>4609</v>
      </c>
      <c r="BB7" s="105">
        <f t="shared" si="16"/>
        <v>1095</v>
      </c>
      <c r="BC7" s="105">
        <f t="shared" si="16"/>
        <v>1117</v>
      </c>
      <c r="BD7" s="105">
        <f t="shared" si="16"/>
        <v>1305</v>
      </c>
      <c r="BE7" s="105"/>
      <c r="BF7" s="115">
        <f t="shared" ref="BF7:BO7" si="17">BF8</f>
        <v>38.799999999999997</v>
      </c>
      <c r="BG7" s="115">
        <f t="shared" si="17"/>
        <v>19.7</v>
      </c>
      <c r="BH7" s="115">
        <f t="shared" si="17"/>
        <v>28.5</v>
      </c>
      <c r="BI7" s="115">
        <f t="shared" si="17"/>
        <v>43.3</v>
      </c>
      <c r="BJ7" s="115">
        <f t="shared" si="17"/>
        <v>37.200000000000003</v>
      </c>
      <c r="BK7" s="115">
        <f t="shared" si="17"/>
        <v>23.3</v>
      </c>
      <c r="BL7" s="115">
        <f t="shared" si="17"/>
        <v>13</v>
      </c>
      <c r="BM7" s="115">
        <f t="shared" si="17"/>
        <v>16.8</v>
      </c>
      <c r="BN7" s="115">
        <f t="shared" si="17"/>
        <v>27.4</v>
      </c>
      <c r="BO7" s="115">
        <f t="shared" si="17"/>
        <v>28.4</v>
      </c>
      <c r="BP7" s="115"/>
      <c r="BQ7" s="115">
        <f t="shared" ref="BQ7:BZ7" si="18">BQ8</f>
        <v>0</v>
      </c>
      <c r="BR7" s="115">
        <f t="shared" si="18"/>
        <v>0</v>
      </c>
      <c r="BS7" s="115">
        <f t="shared" si="18"/>
        <v>0</v>
      </c>
      <c r="BT7" s="115">
        <f t="shared" si="18"/>
        <v>0</v>
      </c>
      <c r="BU7" s="115">
        <f t="shared" si="18"/>
        <v>0</v>
      </c>
      <c r="BV7" s="115">
        <f t="shared" si="18"/>
        <v>20.2</v>
      </c>
      <c r="BW7" s="115">
        <f t="shared" si="18"/>
        <v>35.6</v>
      </c>
      <c r="BX7" s="115">
        <f t="shared" si="18"/>
        <v>33.200000000000003</v>
      </c>
      <c r="BY7" s="115">
        <f t="shared" si="18"/>
        <v>25.9</v>
      </c>
      <c r="BZ7" s="115">
        <f t="shared" si="18"/>
        <v>27.5</v>
      </c>
      <c r="CA7" s="115"/>
      <c r="CB7" s="115">
        <f t="shared" ref="CB7:CK7" si="19">CB8</f>
        <v>12</v>
      </c>
      <c r="CC7" s="115">
        <f t="shared" si="19"/>
        <v>-31.5</v>
      </c>
      <c r="CD7" s="115">
        <f t="shared" si="19"/>
        <v>-12.6</v>
      </c>
      <c r="CE7" s="115">
        <f t="shared" si="19"/>
        <v>9.9</v>
      </c>
      <c r="CF7" s="115">
        <f t="shared" si="19"/>
        <v>1.5</v>
      </c>
      <c r="CG7" s="115">
        <f t="shared" si="19"/>
        <v>23.2</v>
      </c>
      <c r="CH7" s="115">
        <f t="shared" si="19"/>
        <v>-45.4</v>
      </c>
      <c r="CI7" s="115">
        <f t="shared" si="19"/>
        <v>-30.6</v>
      </c>
      <c r="CJ7" s="115">
        <f t="shared" si="19"/>
        <v>-7.2</v>
      </c>
      <c r="CK7" s="115">
        <f t="shared" si="19"/>
        <v>4.5</v>
      </c>
      <c r="CL7" s="115"/>
      <c r="CM7" s="105">
        <f t="shared" ref="CM7:CV7" si="20">CM8</f>
        <v>54449</v>
      </c>
      <c r="CN7" s="105">
        <f t="shared" si="20"/>
        <v>-22899</v>
      </c>
      <c r="CO7" s="105">
        <f t="shared" si="20"/>
        <v>-8398</v>
      </c>
      <c r="CP7" s="105">
        <f t="shared" si="20"/>
        <v>28290</v>
      </c>
      <c r="CQ7" s="105">
        <f t="shared" si="20"/>
        <v>31201</v>
      </c>
      <c r="CR7" s="105">
        <f t="shared" si="20"/>
        <v>36063</v>
      </c>
      <c r="CS7" s="105">
        <f t="shared" si="20"/>
        <v>-12817</v>
      </c>
      <c r="CT7" s="105">
        <f t="shared" si="20"/>
        <v>-34626</v>
      </c>
      <c r="CU7" s="105">
        <f t="shared" si="20"/>
        <v>-2345</v>
      </c>
      <c r="CV7" s="105">
        <f t="shared" si="20"/>
        <v>10168</v>
      </c>
      <c r="CW7" s="105"/>
      <c r="CX7" s="115">
        <f t="shared" ref="CX7:DG7" si="21">CX8</f>
        <v>48.9</v>
      </c>
      <c r="CY7" s="115">
        <f t="shared" si="21"/>
        <v>51.9</v>
      </c>
      <c r="CZ7" s="115">
        <f t="shared" si="21"/>
        <v>55.1</v>
      </c>
      <c r="DA7" s="115">
        <f t="shared" si="21"/>
        <v>57.9</v>
      </c>
      <c r="DB7" s="115">
        <f t="shared" si="21"/>
        <v>58.4</v>
      </c>
      <c r="DC7" s="115">
        <f t="shared" si="21"/>
        <v>59.6</v>
      </c>
      <c r="DD7" s="115">
        <f t="shared" si="21"/>
        <v>61.1</v>
      </c>
      <c r="DE7" s="115">
        <f t="shared" si="21"/>
        <v>61.9</v>
      </c>
      <c r="DF7" s="115">
        <f t="shared" si="21"/>
        <v>56.3</v>
      </c>
      <c r="DG7" s="115">
        <f t="shared" si="21"/>
        <v>79.8</v>
      </c>
      <c r="DH7" s="115"/>
      <c r="DI7" s="107">
        <f t="shared" ref="DI7:DT7" si="22">DI8</f>
        <v>609021</v>
      </c>
      <c r="DJ7" s="107">
        <f t="shared" si="22"/>
        <v>50000</v>
      </c>
      <c r="DK7" s="115">
        <f t="shared" si="22"/>
        <v>81.3</v>
      </c>
      <c r="DL7" s="115">
        <f t="shared" si="22"/>
        <v>220</v>
      </c>
      <c r="DM7" s="115">
        <f t="shared" si="22"/>
        <v>195.8</v>
      </c>
      <c r="DN7" s="115">
        <f t="shared" si="22"/>
        <v>119.6</v>
      </c>
      <c r="DO7" s="115">
        <f t="shared" si="22"/>
        <v>107.3</v>
      </c>
      <c r="DP7" s="115">
        <f t="shared" si="22"/>
        <v>136.19999999999999</v>
      </c>
      <c r="DQ7" s="115">
        <f t="shared" si="22"/>
        <v>289.2</v>
      </c>
      <c r="DR7" s="115">
        <f t="shared" si="22"/>
        <v>341.8</v>
      </c>
      <c r="DS7" s="115">
        <f t="shared" si="22"/>
        <v>204.4</v>
      </c>
      <c r="DT7" s="115">
        <f t="shared" si="22"/>
        <v>92.3</v>
      </c>
      <c r="DU7" s="115"/>
      <c r="DV7" s="115">
        <f t="shared" ref="DV7:EE7" si="23">DV8</f>
        <v>0</v>
      </c>
      <c r="DW7" s="115">
        <f t="shared" si="23"/>
        <v>0</v>
      </c>
      <c r="DX7" s="115">
        <f t="shared" si="23"/>
        <v>0</v>
      </c>
      <c r="DY7" s="115">
        <f t="shared" si="23"/>
        <v>0</v>
      </c>
      <c r="DZ7" s="115">
        <f t="shared" si="23"/>
        <v>0</v>
      </c>
      <c r="EA7" s="115">
        <f t="shared" si="23"/>
        <v>53.1</v>
      </c>
      <c r="EB7" s="115">
        <f t="shared" si="23"/>
        <v>104.3</v>
      </c>
      <c r="EC7" s="115">
        <f t="shared" si="23"/>
        <v>61.1</v>
      </c>
      <c r="ED7" s="115">
        <f t="shared" si="23"/>
        <v>31.2</v>
      </c>
      <c r="EE7" s="115">
        <f t="shared" si="23"/>
        <v>44.2</v>
      </c>
      <c r="EF7" s="115"/>
      <c r="EG7" s="133"/>
      <c r="EH7" s="133"/>
      <c r="EI7" s="133"/>
      <c r="EJ7" s="133"/>
      <c r="EK7" s="133"/>
      <c r="EL7" s="133"/>
      <c r="EM7" s="133"/>
      <c r="EN7" s="133"/>
      <c r="EO7" s="133"/>
      <c r="EP7" s="133"/>
    </row>
    <row r="8" spans="1:146" s="89" customFormat="1">
      <c r="A8" s="90"/>
      <c r="B8" s="96">
        <v>2023</v>
      </c>
      <c r="C8" s="96">
        <v>223051</v>
      </c>
      <c r="D8" s="96">
        <v>46</v>
      </c>
      <c r="E8" s="96">
        <v>11</v>
      </c>
      <c r="F8" s="96">
        <v>1</v>
      </c>
      <c r="G8" s="96">
        <v>3</v>
      </c>
      <c r="H8" s="96" t="s">
        <v>116</v>
      </c>
      <c r="I8" s="96" t="s">
        <v>117</v>
      </c>
      <c r="J8" s="96" t="s">
        <v>68</v>
      </c>
      <c r="K8" s="96" t="s">
        <v>118</v>
      </c>
      <c r="L8" s="96" t="s">
        <v>119</v>
      </c>
      <c r="M8" s="96" t="s">
        <v>48</v>
      </c>
      <c r="N8" s="96" t="s">
        <v>27</v>
      </c>
      <c r="O8" s="104">
        <v>0</v>
      </c>
      <c r="P8" s="104">
        <v>27</v>
      </c>
      <c r="Q8" s="106">
        <v>4592</v>
      </c>
      <c r="R8" s="106">
        <v>138</v>
      </c>
      <c r="S8" s="109">
        <v>14301</v>
      </c>
      <c r="T8" s="96" t="s">
        <v>120</v>
      </c>
      <c r="U8" s="104">
        <v>50.2</v>
      </c>
      <c r="V8" s="96" t="s">
        <v>121</v>
      </c>
      <c r="W8" s="112">
        <v>100</v>
      </c>
      <c r="X8" s="96" t="s">
        <v>121</v>
      </c>
      <c r="Y8" s="116">
        <v>96.1</v>
      </c>
      <c r="Z8" s="116">
        <v>69.099999999999994</v>
      </c>
      <c r="AA8" s="116">
        <v>77.8</v>
      </c>
      <c r="AB8" s="116">
        <v>95.9</v>
      </c>
      <c r="AC8" s="116">
        <v>104.4</v>
      </c>
      <c r="AD8" s="116">
        <v>131.4</v>
      </c>
      <c r="AE8" s="116">
        <v>121.9</v>
      </c>
      <c r="AF8" s="116">
        <v>70.7</v>
      </c>
      <c r="AG8" s="116">
        <v>81.8</v>
      </c>
      <c r="AH8" s="116">
        <v>85.8</v>
      </c>
      <c r="AI8" s="116">
        <v>91.1</v>
      </c>
      <c r="AJ8" s="116">
        <v>0</v>
      </c>
      <c r="AK8" s="116">
        <v>0</v>
      </c>
      <c r="AL8" s="116">
        <v>0</v>
      </c>
      <c r="AM8" s="116">
        <v>0</v>
      </c>
      <c r="AN8" s="116">
        <v>0</v>
      </c>
      <c r="AO8" s="116">
        <v>46.9</v>
      </c>
      <c r="AP8" s="116">
        <v>10.1</v>
      </c>
      <c r="AQ8" s="116">
        <v>10.6</v>
      </c>
      <c r="AR8" s="116">
        <v>9.1999999999999993</v>
      </c>
      <c r="AS8" s="116">
        <v>9.6</v>
      </c>
      <c r="AT8" s="116">
        <v>8.1999999999999993</v>
      </c>
      <c r="AU8" s="123">
        <v>0</v>
      </c>
      <c r="AV8" s="123">
        <v>0</v>
      </c>
      <c r="AW8" s="123">
        <v>0</v>
      </c>
      <c r="AX8" s="123">
        <v>0</v>
      </c>
      <c r="AY8" s="123">
        <v>0</v>
      </c>
      <c r="AZ8" s="123">
        <v>2960</v>
      </c>
      <c r="BA8" s="123">
        <v>4609</v>
      </c>
      <c r="BB8" s="123">
        <v>1095</v>
      </c>
      <c r="BC8" s="123">
        <v>1117</v>
      </c>
      <c r="BD8" s="123">
        <v>1305</v>
      </c>
      <c r="BE8" s="123">
        <v>652</v>
      </c>
      <c r="BF8" s="116">
        <v>38.799999999999997</v>
      </c>
      <c r="BG8" s="116">
        <v>19.7</v>
      </c>
      <c r="BH8" s="116">
        <v>28.5</v>
      </c>
      <c r="BI8" s="116">
        <v>43.3</v>
      </c>
      <c r="BJ8" s="116">
        <v>37.200000000000003</v>
      </c>
      <c r="BK8" s="116">
        <v>23.3</v>
      </c>
      <c r="BL8" s="116">
        <v>13</v>
      </c>
      <c r="BM8" s="116">
        <v>16.8</v>
      </c>
      <c r="BN8" s="116">
        <v>27.4</v>
      </c>
      <c r="BO8" s="116">
        <v>28.4</v>
      </c>
      <c r="BP8" s="116">
        <v>22.3</v>
      </c>
      <c r="BQ8" s="116">
        <v>0</v>
      </c>
      <c r="BR8" s="116">
        <v>0</v>
      </c>
      <c r="BS8" s="116">
        <v>0</v>
      </c>
      <c r="BT8" s="116">
        <v>0</v>
      </c>
      <c r="BU8" s="116">
        <v>0</v>
      </c>
      <c r="BV8" s="116">
        <v>20.2</v>
      </c>
      <c r="BW8" s="116">
        <v>35.6</v>
      </c>
      <c r="BX8" s="116">
        <v>33.200000000000003</v>
      </c>
      <c r="BY8" s="116">
        <v>25.9</v>
      </c>
      <c r="BZ8" s="116">
        <v>27.5</v>
      </c>
      <c r="CA8" s="116">
        <v>27.4</v>
      </c>
      <c r="CB8" s="116">
        <v>12</v>
      </c>
      <c r="CC8" s="116">
        <v>-31.5</v>
      </c>
      <c r="CD8" s="116">
        <v>-12.6</v>
      </c>
      <c r="CE8" s="125">
        <v>9.9</v>
      </c>
      <c r="CF8" s="125">
        <v>1.5</v>
      </c>
      <c r="CG8" s="116">
        <v>23.2</v>
      </c>
      <c r="CH8" s="116">
        <v>-45.4</v>
      </c>
      <c r="CI8" s="116">
        <v>-30.6</v>
      </c>
      <c r="CJ8" s="116">
        <v>-7.2</v>
      </c>
      <c r="CK8" s="116">
        <v>4.5</v>
      </c>
      <c r="CL8" s="116">
        <v>20.7</v>
      </c>
      <c r="CM8" s="123">
        <v>54449</v>
      </c>
      <c r="CN8" s="123">
        <v>-22899</v>
      </c>
      <c r="CO8" s="123">
        <v>-8398</v>
      </c>
      <c r="CP8" s="123">
        <v>28290</v>
      </c>
      <c r="CQ8" s="123">
        <v>31201</v>
      </c>
      <c r="CR8" s="123">
        <v>36063</v>
      </c>
      <c r="CS8" s="123">
        <v>-12817</v>
      </c>
      <c r="CT8" s="123">
        <v>-34626</v>
      </c>
      <c r="CU8" s="123">
        <v>-2345</v>
      </c>
      <c r="CV8" s="123">
        <v>10168</v>
      </c>
      <c r="CW8" s="123">
        <v>13945</v>
      </c>
      <c r="CX8" s="116">
        <v>48.9</v>
      </c>
      <c r="CY8" s="116">
        <v>51.9</v>
      </c>
      <c r="CZ8" s="116">
        <v>55.1</v>
      </c>
      <c r="DA8" s="116">
        <v>57.9</v>
      </c>
      <c r="DB8" s="116">
        <v>58.4</v>
      </c>
      <c r="DC8" s="116">
        <v>59.6</v>
      </c>
      <c r="DD8" s="116">
        <v>61.1</v>
      </c>
      <c r="DE8" s="116">
        <v>61.9</v>
      </c>
      <c r="DF8" s="116">
        <v>56.3</v>
      </c>
      <c r="DG8" s="116">
        <v>79.8</v>
      </c>
      <c r="DH8" s="116">
        <v>65.7</v>
      </c>
      <c r="DI8" s="106">
        <v>609021</v>
      </c>
      <c r="DJ8" s="106">
        <v>50000</v>
      </c>
      <c r="DK8" s="116">
        <v>81.3</v>
      </c>
      <c r="DL8" s="116">
        <v>220</v>
      </c>
      <c r="DM8" s="116">
        <v>195.8</v>
      </c>
      <c r="DN8" s="116">
        <v>119.6</v>
      </c>
      <c r="DO8" s="116">
        <v>107.3</v>
      </c>
      <c r="DP8" s="116">
        <v>136.19999999999999</v>
      </c>
      <c r="DQ8" s="116">
        <v>289.2</v>
      </c>
      <c r="DR8" s="116">
        <v>341.8</v>
      </c>
      <c r="DS8" s="116">
        <v>204.4</v>
      </c>
      <c r="DT8" s="116">
        <v>92.3</v>
      </c>
      <c r="DU8" s="116">
        <v>98.7</v>
      </c>
      <c r="DV8" s="116">
        <v>0</v>
      </c>
      <c r="DW8" s="116">
        <v>0</v>
      </c>
      <c r="DX8" s="116">
        <v>0</v>
      </c>
      <c r="DY8" s="116">
        <v>0</v>
      </c>
      <c r="DZ8" s="116">
        <v>0</v>
      </c>
      <c r="EA8" s="116">
        <v>53.1</v>
      </c>
      <c r="EB8" s="116">
        <v>104.3</v>
      </c>
      <c r="EC8" s="116">
        <v>61.1</v>
      </c>
      <c r="ED8" s="116">
        <v>31.2</v>
      </c>
      <c r="EE8" s="116">
        <v>44.2</v>
      </c>
      <c r="EF8" s="116">
        <v>39.1</v>
      </c>
      <c r="EG8" s="134">
        <v>8.0000000000000004e-004</v>
      </c>
      <c r="EH8" s="134">
        <v>6.9999999999999999e-004</v>
      </c>
      <c r="EI8" s="134">
        <v>1.e-003</v>
      </c>
      <c r="EJ8" s="134">
        <v>1.1999999999999999e-003</v>
      </c>
      <c r="EK8" s="134">
        <v>8.9999999999999998e-004</v>
      </c>
      <c r="EL8" s="134">
        <v>7.4000000000000003e-003</v>
      </c>
      <c r="EM8" s="134">
        <v>5.1000000000000004e-003</v>
      </c>
      <c r="EN8" s="134">
        <v>4.7999999999999996e-003</v>
      </c>
      <c r="EO8" s="134">
        <v>4.1999999999999997e-003</v>
      </c>
      <c r="EP8" s="134">
        <v>2.2000000000000001e-003</v>
      </c>
    </row>
    <row r="9" spans="1:146" ht="13.15">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24"/>
      <c r="BJ9" s="124"/>
      <c r="BK9" s="110"/>
      <c r="BL9" s="110"/>
      <c r="BM9" s="110"/>
      <c r="BN9" s="110"/>
      <c r="BO9" s="110"/>
      <c r="BP9" s="110"/>
      <c r="BQ9" s="110"/>
      <c r="BR9" s="110"/>
      <c r="BS9" s="110"/>
      <c r="BT9" s="124"/>
      <c r="BU9" s="124"/>
      <c r="BV9" s="110"/>
      <c r="BW9" s="110"/>
      <c r="BX9" s="110"/>
      <c r="BY9" s="110"/>
      <c r="BZ9" s="110"/>
      <c r="CA9" s="110"/>
      <c r="CB9" s="110"/>
      <c r="CC9" s="110"/>
      <c r="CD9" s="110"/>
      <c r="CE9" s="110"/>
      <c r="CF9" s="110"/>
      <c r="CG9" s="110"/>
      <c r="CH9" s="110"/>
      <c r="CI9" s="110"/>
      <c r="CJ9" s="110"/>
      <c r="CK9" s="110"/>
      <c r="CL9" s="110"/>
      <c r="CM9" s="110"/>
      <c r="CN9" s="110"/>
      <c r="CO9" s="110"/>
      <c r="CP9" s="124"/>
      <c r="CQ9" s="124"/>
      <c r="CR9" s="110"/>
      <c r="CS9" s="110"/>
      <c r="CT9" s="110"/>
      <c r="CU9" s="110"/>
      <c r="CV9" s="110"/>
      <c r="CW9" s="110"/>
      <c r="CX9" s="110"/>
      <c r="CY9" s="110"/>
      <c r="CZ9" s="110"/>
      <c r="DA9" s="124"/>
      <c r="DB9" s="124"/>
      <c r="DC9" s="110"/>
      <c r="DD9" s="110"/>
      <c r="DE9" s="110"/>
      <c r="DF9" s="110"/>
      <c r="DG9" s="110"/>
      <c r="DH9" s="110"/>
      <c r="DK9" s="110"/>
      <c r="DL9" s="110"/>
      <c r="DM9" s="110"/>
      <c r="DN9" s="124"/>
      <c r="DO9" s="124"/>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row>
    <row r="10" spans="1:146">
      <c r="A10" s="91"/>
      <c r="B10" s="91" t="s">
        <v>122</v>
      </c>
      <c r="C10" s="91" t="s">
        <v>123</v>
      </c>
      <c r="D10" s="91" t="s">
        <v>124</v>
      </c>
      <c r="E10" s="91" t="s">
        <v>125</v>
      </c>
      <c r="F10" s="91" t="s">
        <v>126</v>
      </c>
      <c r="S10" s="110"/>
      <c r="Y10" s="110"/>
      <c r="Z10" s="110"/>
      <c r="AA10" s="110"/>
      <c r="AB10" s="110"/>
      <c r="AC10" s="110"/>
      <c r="AD10" s="110"/>
      <c r="AE10" s="110"/>
      <c r="AF10" s="110"/>
      <c r="AG10" s="110"/>
      <c r="AI10" s="110"/>
      <c r="AJ10" s="110"/>
      <c r="AK10" s="110"/>
      <c r="AL10" s="110"/>
      <c r="AM10" s="110"/>
      <c r="AN10" s="110"/>
      <c r="AO10" s="110"/>
      <c r="AP10" s="110"/>
      <c r="AQ10" s="110"/>
      <c r="AR10" s="110"/>
      <c r="AT10" s="110"/>
      <c r="AU10" s="110"/>
      <c r="AV10" s="110"/>
      <c r="AW10" s="110"/>
      <c r="AX10" s="110"/>
      <c r="AY10" s="110"/>
      <c r="AZ10" s="110"/>
      <c r="BA10" s="110"/>
      <c r="BB10" s="110"/>
      <c r="BC10" s="110"/>
      <c r="BG10" s="110"/>
      <c r="BH10" s="110"/>
      <c r="BI10" s="110"/>
      <c r="BJ10" s="110"/>
      <c r="BK10" s="110"/>
      <c r="BL10" s="110"/>
      <c r="BM10" s="110"/>
      <c r="BN10" s="110"/>
      <c r="BP10" s="110"/>
      <c r="BR10" s="110"/>
      <c r="BS10" s="110"/>
      <c r="BT10" s="110"/>
      <c r="BU10" s="110"/>
      <c r="BV10" s="110"/>
      <c r="BW10" s="110"/>
      <c r="BX10" s="110"/>
      <c r="BY10" s="110"/>
      <c r="CA10" s="110"/>
      <c r="CC10" s="110"/>
      <c r="CD10" s="110"/>
      <c r="CE10" s="110"/>
      <c r="CF10" s="110"/>
      <c r="CG10" s="110"/>
      <c r="CH10" s="110"/>
      <c r="CI10" s="110"/>
      <c r="CJ10" s="110"/>
      <c r="CL10" s="110"/>
      <c r="CM10" s="110"/>
      <c r="CN10" s="110"/>
      <c r="CO10" s="110"/>
      <c r="CP10" s="110"/>
      <c r="CQ10" s="110"/>
      <c r="CR10" s="110"/>
      <c r="CS10" s="110"/>
      <c r="CT10" s="110"/>
      <c r="CU10" s="110"/>
      <c r="CW10" s="110"/>
      <c r="CX10" s="110"/>
      <c r="CY10" s="110"/>
      <c r="CZ10" s="110"/>
      <c r="DA10" s="110"/>
      <c r="DB10" s="110"/>
      <c r="DC10" s="110"/>
      <c r="DD10" s="110"/>
      <c r="DE10" s="110"/>
      <c r="DF10" s="110"/>
      <c r="DH10" s="110"/>
      <c r="DK10" s="110"/>
      <c r="DL10" s="110"/>
      <c r="DM10" s="110"/>
      <c r="DN10" s="110"/>
      <c r="DO10" s="110"/>
      <c r="DP10" s="110"/>
      <c r="DQ10" s="110"/>
      <c r="DR10" s="110"/>
      <c r="DS10" s="110"/>
      <c r="DU10" s="110"/>
      <c r="DV10" s="110"/>
      <c r="DW10" s="110"/>
      <c r="DX10" s="110"/>
      <c r="DY10" s="110"/>
      <c r="DZ10" s="110"/>
      <c r="EA10" s="110"/>
      <c r="EB10" s="110"/>
      <c r="EC10" s="110"/>
      <c r="ED10" s="110"/>
      <c r="EF10" s="110"/>
      <c r="EG10" s="110"/>
      <c r="EH10" s="110"/>
      <c r="EI10" s="110"/>
      <c r="EJ10" s="110"/>
      <c r="EK10" s="110"/>
      <c r="EL10" s="110"/>
      <c r="EM10" s="110"/>
      <c r="EN10" s="110"/>
      <c r="EO10" s="110"/>
    </row>
    <row r="11" spans="1:146">
      <c r="A11" s="91" t="s">
        <v>73</v>
      </c>
      <c r="B11" s="97" t="str">
        <f>IF(VALUE($B$6)=0,"",IF(VALUE($B$6)&gt;2022,"R"&amp;TEXT(VALUE($B$6)-2022,"00"),"H"&amp;VALUE($B$6)-1992))</f>
        <v>R01</v>
      </c>
      <c r="C11" s="97" t="str">
        <f>IF(VALUE($B$6)=0,"",IF(VALUE($B$6)&gt;2021,"R"&amp;TEXT(VALUE($B$6)-2021,"00"),"H"&amp;VALUE($B$6)-1991))</f>
        <v>R02</v>
      </c>
      <c r="D11" s="97" t="str">
        <f>IF(VALUE($B$6)=0,"",IF(VALUE($B$6)&gt;2020,"R"&amp;TEXT(VALUE($B$6)-2020,"00"),"H"&amp;VALUE($B$6)-1990))</f>
        <v>R03</v>
      </c>
      <c r="E11" s="97" t="str">
        <f>IF(VALUE($B$6)=0,"",IF(VALUE($B$6)&gt;2019,"R"&amp;TEXT(VALUE($B$6)-2019,"00"),"H"&amp;VALUE($B$6)-1989))</f>
        <v>R04</v>
      </c>
      <c r="F11" s="97" t="str">
        <f>IF(VALUE($B$6)=0,"",IF(VALUE($B$6)&gt;2018,"R"&amp;TEXT(VALUE($B$6)-2018,"00"),"H"&amp;VALUE($B$6)-1988))</f>
        <v>R05</v>
      </c>
      <c r="AU11" s="110"/>
      <c r="BF11" s="110"/>
      <c r="BQ11" s="110"/>
      <c r="CB11" s="110"/>
      <c r="CM11" s="110"/>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2025-02-18T07:28:16Z</cp:lastPrinted>
  <dcterms:created xsi:type="dcterms:W3CDTF">2024-12-19T01:00:37Z</dcterms:created>
  <dcterms:modified xsi:type="dcterms:W3CDTF">2025-03-04T05:52:16Z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2025-03-04T05:52:16Z</vt:filetime>
  </property>
</Properties>
</file>