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OYlD51miVvSvAv/dxqyNG1Df5vrIrsOojpF90px6U/IqF1lbGcYpcb/hQk0NXMsOtzNjyvSqNAziG1hiNILLA==" workbookSaltValue="JXOqTowbUedej3/Ui/K5/w==" workbookSpinCount="100000"/>
  <bookViews>
    <workbookView xWindow="0" yWindow="0" windowWidth="20730" windowHeight="921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<sst xmlns="http://schemas.openxmlformats.org/spreadsheetml/2006/main" xmlns:r="http://schemas.openxmlformats.org/officeDocument/2006/relationships" count="116" uniqueCount="116">
  <si>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</si>
  <si>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</si>
  <si>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</si>
  <si>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</si>
  <si>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</si>
  <si>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</si>
  <si>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</si>
  <si>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</si>
  <si>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</si>
  <si>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</si>
  <si>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</si>
  <si>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</si>
  <si>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</si>
  <si>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</si>
  <si>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</si>
  <si>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</si>
  <si>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</si>
  <si>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</si>
  <si>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</si>
  <si>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</si>
  <si>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</si>
  <si>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</si>
  <si>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</si>
  <si>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静岡県　松崎町</t>
  </si>
  <si>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</si>
  <si>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</si>
  <si>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</si>
  <si>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</si>
  <si>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</si>
  <si>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</si>
  <si>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</si>
  <si>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</si>
  <si>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</si>
  <si>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</si>
  <si>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</si>
  <si>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</si>
  <si>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</si>
  <si>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</si>
  <si>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</si>
  <si>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</si>
  <si>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</si>
  <si>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</si>
  <si>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</si>
  <si>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</si>
  <si>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</si>
  <si>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</si>
  <si>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</si>
  <si>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</si>
  <si>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</si>
  <si>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</si>
  <si>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</si>
  <si>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</si>
  <si>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</si>
  <si>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</si>
  <si>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</si>
  <si>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</si>
  <si>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</si>
  <si>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</si>
  <si>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</si>
  <si>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</si>
  <si>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</si>
  <si>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</si>
  <si>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</si>
  <si>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</si>
  <si>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</si>
  <si>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</si>
  <si>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</si>
  <si>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</si>
  <si>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</si>
  <si>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</si>
  <si>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</si>
  <si>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</si>
  <si>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</si>
  <si>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</si>
  <si>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</si>
  <si>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</si>
  <si>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</si>
  <si>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</si>
  <si>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</si>
  <si>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</si>
  <si>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</si>
  <si>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</si>
  <si>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</si>
  <si>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</si>
  <si>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</si>
  <si>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</si>
  <si>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</si>
  <si>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</si>
  <si>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</si>
  <si>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</si>
  <si>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</si>
  <si>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</si>
  <si>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</si>
  <si>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</si>
  <si>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</si>
  <si>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</si>
  <si>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</si>
  <si>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</si>
  <si>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</si>
  <si>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漁業集落排水</t>
  </si>
  <si>
    <t>Ｎ－４年度</t>
    <rPh sb="3" eb="5">
      <t>ネンド</t>
    </rPh>
    <phoneticPr fontId="1"/>
  </si>
  <si>
    <t>H1</t>
  </si>
  <si>
    <t>非設置</t>
  </si>
  <si>
    <t>該当数値なし</t>
  </si>
  <si>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</si>
  <si>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</si>
  <si>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</si>
  <si>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</si>
  <si>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</si>
  <si>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</si>
  <si>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</si>
  <si>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</si>
  <si>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</si>
  <si>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t>　令和６年度から公営企業会計を適用しており、令和５年度決算については、打ち切り決算を行っている。令和５年度の収益的支出収支比率が大きく上昇しているが、これは公営企業会計適用前に、財政調整基金をすべて取り崩したことによる影響が大きく、経営が改善したわけではない。逆に、令和５年度の経費回収率は打切り決算により、出納整理期間の使用料収入が含まれなくなった影響が大きく、低い数値を示している。
　地区人口、観光交流人口の減少により、施設利用者は平成27年度より減少し続けている。今後も過疎化、高齢化により地域住民は減少していくことが予想されるため、施設運転経費の削減、施設運転の効率化が必要となっている。</t>
    <rPh sb="15" eb="17">
      <t>テキヨウ</t>
    </rPh>
    <rPh sb="84" eb="86">
      <t>テキヨウ</t>
    </rPh>
    <rPh sb="86" eb="87">
      <t>マエ</t>
    </rPh>
    <rPh sb="109" eb="111">
      <t>エイキョウ</t>
    </rPh>
    <rPh sb="112" eb="113">
      <t>オオ</t>
    </rPh>
    <rPh sb="116" eb="118">
      <t>ケイエイ</t>
    </rPh>
    <rPh sb="119" eb="121">
      <t>カイゼン</t>
    </rPh>
    <rPh sb="130" eb="131">
      <t>ギャク</t>
    </rPh>
    <rPh sb="133" eb="134">
      <t>レイ</t>
    </rPh>
    <rPh sb="134" eb="135">
      <t>ワ</t>
    </rPh>
    <rPh sb="136" eb="138">
      <t>ネンド</t>
    </rPh>
    <rPh sb="145" eb="147">
      <t>ウチキ</t>
    </rPh>
    <rPh sb="148" eb="150">
      <t>ケッサン</t>
    </rPh>
    <rPh sb="154" eb="156">
      <t>スイトウ</t>
    </rPh>
    <rPh sb="156" eb="158">
      <t>セイリ</t>
    </rPh>
    <rPh sb="161" eb="164">
      <t>シヨウリョウ</t>
    </rPh>
    <rPh sb="164" eb="166">
      <t>シュウニュウ</t>
    </rPh>
    <rPh sb="167" eb="168">
      <t>フク</t>
    </rPh>
    <rPh sb="175" eb="177">
      <t>エイキョウ</t>
    </rPh>
    <rPh sb="178" eb="179">
      <t>オオ</t>
    </rPh>
    <rPh sb="182" eb="183">
      <t>ヒク</t>
    </rPh>
    <rPh sb="184" eb="186">
      <t>スウチ</t>
    </rPh>
    <rPh sb="187" eb="188">
      <t>シメ</t>
    </rPh>
    <phoneticPr fontId="1"/>
  </si>
  <si>
    <t>　平成３年度の施設稼働から現在に至るまで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今後も施設利用を継続する必要があるため、施設の機能診断や最適化構想を踏まえて、計画的な設備更新を検討する必要がある。</t>
    <rPh sb="139" eb="140">
      <t>フ</t>
    </rPh>
    <phoneticPr fontId="1"/>
  </si>
  <si>
    <t>　処理区域のほぼ全戸が加入しているが、過疎化や高齢化により処理区域の人口は減少していくことが予想されるため、使用料の増収は望めないと思われる。
　施設の重要設備の修繕が必要となってきており、修繕費が増額傾向となっている。
　現在の資金では、老朽化が進んだ施設を一度に改修することは困難であるため、最適化構想に基づき施設の長寿命化を図るとともに更新時期の平準化を行い、計画的な改修の検討により持続可能な運営をしていく必要がある。</t>
    <rPh sb="112" eb="114">
      <t>ゲンザイ</t>
    </rPh>
    <rPh sb="115" eb="117">
      <t>シキン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</si>
</sst>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formatCode="#,##0.00;&quot;△&quot;#,##0.00;&quot;-&quot;">
                  <c:v>1.e-002</c:v>
                </c:pt>
                <c:pt idx="2">
                  <c:v>0</c:v>
                </c:pt>
                <c:pt idx="3" formatCode="#,##0.00;&quot;△&quot;#,##0.00;&quot;-&quot;">
                  <c:v>2.e-002</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62.83</c:v>
                </c:pt>
                <c:pt idx="1">
                  <c:v>57.99</c:v>
                </c:pt>
                <c:pt idx="2">
                  <c:v>58.74</c:v>
                </c:pt>
                <c:pt idx="3">
                  <c:v>58.74</c:v>
                </c:pt>
                <c:pt idx="4">
                  <c:v>57.25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39.130000000000003</c:v>
                </c:pt>
                <c:pt idx="1">
                  <c:v>40.29</c:v>
                </c:pt>
                <c:pt idx="2">
                  <c:v>40.11</c:v>
                </c:pt>
                <c:pt idx="3">
                  <c:v>37.67</c:v>
                </c:pt>
                <c:pt idx="4">
                  <c:v>30.99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86.33</c:v>
                </c:pt>
                <c:pt idx="1">
                  <c:v>87.49</c:v>
                </c:pt>
                <c:pt idx="2">
                  <c:v>87.61</c:v>
                </c:pt>
                <c:pt idx="3">
                  <c:v>87.94</c:v>
                </c:pt>
                <c:pt idx="4">
                  <c:v>85.45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95.17</c:v>
                </c:pt>
                <c:pt idx="1">
                  <c:v>93.03</c:v>
                </c:pt>
                <c:pt idx="2">
                  <c:v>99.84</c:v>
                </c:pt>
                <c:pt idx="3">
                  <c:v>93.82</c:v>
                </c:pt>
                <c:pt idx="4">
                  <c:v>166.38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641.42999999999995</c:v>
                </c:pt>
                <c:pt idx="1">
                  <c:v>807.81</c:v>
                </c:pt>
                <c:pt idx="2">
                  <c:v>733.23</c:v>
                </c:pt>
                <c:pt idx="3">
                  <c:v>607.88</c:v>
                </c:pt>
                <c:pt idx="4">
                  <c:v>892.29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93.01</c:v>
                </c:pt>
                <c:pt idx="2">
                  <c:v>97.29</c:v>
                </c:pt>
                <c:pt idx="3">
                  <c:v>83.34</c:v>
                </c:pt>
                <c:pt idx="4">
                  <c:v>62.47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56.93</c:v>
                </c:pt>
                <c:pt idx="1">
                  <c:v>49.44</c:v>
                </c:pt>
                <c:pt idx="2">
                  <c:v>54.39</c:v>
                </c:pt>
                <c:pt idx="3">
                  <c:v>48.98</c:v>
                </c:pt>
                <c:pt idx="4">
                  <c:v>46.45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179.6</c:v>
                </c:pt>
                <c:pt idx="1">
                  <c:v>201.89</c:v>
                </c:pt>
                <c:pt idx="2">
                  <c:v>191.29</c:v>
                </c:pt>
                <c:pt idx="3">
                  <c:v>227.55</c:v>
                </c:pt>
                <c:pt idx="4">
                  <c:v>276.36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300.17</c:v>
                </c:pt>
                <c:pt idx="1">
                  <c:v>343.49</c:v>
                </c:pt>
                <c:pt idx="2">
                  <c:v>318.06</c:v>
                </c:pt>
                <c:pt idx="3">
                  <c:v>362.51</c:v>
                </c:pt>
                <c:pt idx="4">
                  <c:v>361.83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【1,069.89】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【80.73】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【28.16】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【426.52】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【39.89】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40"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松崎町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H1</v>
      </c>
      <c r="X8" s="6"/>
      <c r="Y8" s="6"/>
      <c r="Z8" s="6"/>
      <c r="AA8" s="6"/>
      <c r="AB8" s="6"/>
      <c r="AC8" s="6"/>
      <c r="AD8" s="20" t="str">
        <f>データ!$M$6</f>
        <v>非設置</v>
      </c>
      <c r="AE8" s="20"/>
      <c r="AF8" s="20"/>
      <c r="AG8" s="20"/>
      <c r="AH8" s="20"/>
      <c r="AI8" s="20"/>
      <c r="AJ8" s="20"/>
      <c r="AK8" s="3"/>
      <c r="AL8" s="21">
        <f>データ!S6</f>
        <v>5824</v>
      </c>
      <c r="AM8" s="21"/>
      <c r="AN8" s="21"/>
      <c r="AO8" s="21"/>
      <c r="AP8" s="21"/>
      <c r="AQ8" s="21"/>
      <c r="AR8" s="21"/>
      <c r="AS8" s="21"/>
      <c r="AT8" s="7">
        <f>データ!T6</f>
        <v>85.11</v>
      </c>
      <c r="AU8" s="7"/>
      <c r="AV8" s="7"/>
      <c r="AW8" s="7"/>
      <c r="AX8" s="7"/>
      <c r="AY8" s="7"/>
      <c r="AZ8" s="7"/>
      <c r="BA8" s="7"/>
      <c r="BB8" s="7">
        <f>データ!U6</f>
        <v>68.430000000000007</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7.88</v>
      </c>
      <c r="Q10" s="7"/>
      <c r="R10" s="7"/>
      <c r="S10" s="7"/>
      <c r="T10" s="7"/>
      <c r="U10" s="7"/>
      <c r="V10" s="7"/>
      <c r="W10" s="7">
        <f>データ!Q6</f>
        <v>128.78</v>
      </c>
      <c r="X10" s="7"/>
      <c r="Y10" s="7"/>
      <c r="Z10" s="7"/>
      <c r="AA10" s="7"/>
      <c r="AB10" s="7"/>
      <c r="AC10" s="7"/>
      <c r="AD10" s="21">
        <f>データ!R6</f>
        <v>3479</v>
      </c>
      <c r="AE10" s="21"/>
      <c r="AF10" s="21"/>
      <c r="AG10" s="21"/>
      <c r="AH10" s="21"/>
      <c r="AI10" s="21"/>
      <c r="AJ10" s="21"/>
      <c r="AK10" s="2"/>
      <c r="AL10" s="21">
        <f>データ!V6</f>
        <v>452</v>
      </c>
      <c r="AM10" s="21"/>
      <c r="AN10" s="21"/>
      <c r="AO10" s="21"/>
      <c r="AP10" s="21"/>
      <c r="AQ10" s="21"/>
      <c r="AR10" s="21"/>
      <c r="AS10" s="21"/>
      <c r="AT10" s="7">
        <f>データ!W6</f>
        <v>1.53</v>
      </c>
      <c r="AU10" s="7"/>
      <c r="AV10" s="7"/>
      <c r="AW10" s="7"/>
      <c r="AX10" s="7"/>
      <c r="AY10" s="7"/>
      <c r="AZ10" s="7"/>
      <c r="BA10" s="7"/>
      <c r="BB10" s="7">
        <f>データ!X6</f>
        <v>295.42</v>
      </c>
      <c r="BC10" s="7"/>
      <c r="BD10" s="7"/>
      <c r="BE10" s="7"/>
      <c r="BF10" s="7"/>
      <c r="BG10" s="7"/>
      <c r="BH10" s="7"/>
      <c r="BI10" s="7"/>
      <c r="BJ10" s="2"/>
      <c r="BK10" s="2"/>
      <c r="BL10" s="29" t="s">
        <v>37</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11</v>
      </c>
      <c r="J85" s="12" t="s">
        <v>50</v>
      </c>
      <c r="K85" s="12" t="s">
        <v>51</v>
      </c>
      <c r="L85" s="12" t="s">
        <v>4</v>
      </c>
      <c r="M85" s="12" t="s">
        <v>35</v>
      </c>
      <c r="N85" s="12" t="s">
        <v>52</v>
      </c>
      <c r="O85" s="12" t="s">
        <v>54</v>
      </c>
    </row>
    <row r="86" spans="1:78" hidden="1">
      <c r="B86" s="12"/>
      <c r="C86" s="12"/>
      <c r="D86" s="12"/>
      <c r="E86" s="12" t="str">
        <f>データ!AI6</f>
        <v/>
      </c>
      <c r="F86" s="12" t="s">
        <v>39</v>
      </c>
      <c r="G86" s="12" t="s">
        <v>39</v>
      </c>
      <c r="H86" s="12" t="str">
        <f>データ!BP6</f>
        <v>【1,069.89】</v>
      </c>
      <c r="I86" s="12" t="str">
        <f>データ!CA6</f>
        <v>【39.89】</v>
      </c>
      <c r="J86" s="12" t="str">
        <f>データ!CL6</f>
        <v>【426.52】</v>
      </c>
      <c r="K86" s="12" t="str">
        <f>データ!CW6</f>
        <v>【28.16】</v>
      </c>
      <c r="L86" s="12" t="str">
        <f>データ!DH6</f>
        <v>【80.73】</v>
      </c>
      <c r="M86" s="12" t="s">
        <v>39</v>
      </c>
      <c r="N86" s="12" t="s">
        <v>39</v>
      </c>
      <c r="O86" s="12" t="str">
        <f>データ!EO6</f>
        <v>【0.00】</v>
      </c>
    </row>
  </sheetData>
  <sheetProtection algorithmName="SHA-512" hashValue="mmgbCwKhW09DvKKVOWfkhJQCKWpIG2B1Zj2gUfLr32ZkQXwBjIgezfdcD7DFptJ4tLLL2xI6S9Wse3NBAjSo0g==" saltValue="20TIlW75+QHQudTXFa+kS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2</v>
      </c>
      <c r="C3" s="58" t="s">
        <v>59</v>
      </c>
      <c r="D3" s="58" t="s">
        <v>60</v>
      </c>
      <c r="E3" s="58" t="s">
        <v>7</v>
      </c>
      <c r="F3" s="58" t="s">
        <v>6</v>
      </c>
      <c r="G3" s="58" t="s">
        <v>28</v>
      </c>
      <c r="H3" s="64" t="s">
        <v>56</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56" t="s">
        <v>61</v>
      </c>
      <c r="B4" s="59"/>
      <c r="C4" s="59"/>
      <c r="D4" s="59"/>
      <c r="E4" s="59"/>
      <c r="F4" s="59"/>
      <c r="G4" s="59"/>
      <c r="H4" s="65"/>
      <c r="I4" s="68"/>
      <c r="J4" s="68"/>
      <c r="K4" s="68"/>
      <c r="L4" s="68"/>
      <c r="M4" s="68"/>
      <c r="N4" s="68"/>
      <c r="O4" s="68"/>
      <c r="P4" s="68"/>
      <c r="Q4" s="68"/>
      <c r="R4" s="68"/>
      <c r="S4" s="68"/>
      <c r="T4" s="68"/>
      <c r="U4" s="68"/>
      <c r="V4" s="68"/>
      <c r="W4" s="68"/>
      <c r="X4" s="73"/>
      <c r="Y4" s="76" t="s">
        <v>27</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c r="A5" s="56" t="s">
        <v>70</v>
      </c>
      <c r="B5" s="60"/>
      <c r="C5" s="60"/>
      <c r="D5" s="60"/>
      <c r="E5" s="60"/>
      <c r="F5" s="60"/>
      <c r="G5" s="60"/>
      <c r="H5" s="66" t="s">
        <v>58</v>
      </c>
      <c r="I5" s="66" t="s">
        <v>71</v>
      </c>
      <c r="J5" s="66" t="s">
        <v>72</v>
      </c>
      <c r="K5" s="66" t="s">
        <v>73</v>
      </c>
      <c r="L5" s="66" t="s">
        <v>74</v>
      </c>
      <c r="M5" s="66" t="s">
        <v>8</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45</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5" s="55" customFormat="1">
      <c r="A6" s="56" t="s">
        <v>96</v>
      </c>
      <c r="B6" s="61">
        <f t="shared" ref="B6:X6" si="1">B7</f>
        <v>2023</v>
      </c>
      <c r="C6" s="61">
        <f t="shared" si="1"/>
        <v>223051</v>
      </c>
      <c r="D6" s="61">
        <f t="shared" si="1"/>
        <v>47</v>
      </c>
      <c r="E6" s="61">
        <f t="shared" si="1"/>
        <v>17</v>
      </c>
      <c r="F6" s="61">
        <f t="shared" si="1"/>
        <v>6</v>
      </c>
      <c r="G6" s="61">
        <f t="shared" si="1"/>
        <v>0</v>
      </c>
      <c r="H6" s="61" t="str">
        <f t="shared" si="1"/>
        <v>静岡県　松崎町</v>
      </c>
      <c r="I6" s="61" t="str">
        <f t="shared" si="1"/>
        <v>法非適用</v>
      </c>
      <c r="J6" s="61" t="str">
        <f t="shared" si="1"/>
        <v>下水道事業</v>
      </c>
      <c r="K6" s="61" t="str">
        <f t="shared" si="1"/>
        <v>漁業集落排水</v>
      </c>
      <c r="L6" s="61" t="str">
        <f t="shared" si="1"/>
        <v>H1</v>
      </c>
      <c r="M6" s="61" t="str">
        <f t="shared" si="1"/>
        <v>非設置</v>
      </c>
      <c r="N6" s="69" t="str">
        <f t="shared" si="1"/>
        <v>-</v>
      </c>
      <c r="O6" s="69" t="str">
        <f t="shared" si="1"/>
        <v>該当数値なし</v>
      </c>
      <c r="P6" s="69">
        <f t="shared" si="1"/>
        <v>7.88</v>
      </c>
      <c r="Q6" s="69">
        <f t="shared" si="1"/>
        <v>128.78</v>
      </c>
      <c r="R6" s="69">
        <f t="shared" si="1"/>
        <v>3479</v>
      </c>
      <c r="S6" s="69">
        <f t="shared" si="1"/>
        <v>5824</v>
      </c>
      <c r="T6" s="69">
        <f t="shared" si="1"/>
        <v>85.11</v>
      </c>
      <c r="U6" s="69">
        <f t="shared" si="1"/>
        <v>68.430000000000007</v>
      </c>
      <c r="V6" s="69">
        <f t="shared" si="1"/>
        <v>452</v>
      </c>
      <c r="W6" s="69">
        <f t="shared" si="1"/>
        <v>1.53</v>
      </c>
      <c r="X6" s="69">
        <f t="shared" si="1"/>
        <v>295.42</v>
      </c>
      <c r="Y6" s="77">
        <f t="shared" ref="Y6:AH6" si="2">IF(Y7="",NA(),Y7)</f>
        <v>95.17</v>
      </c>
      <c r="Z6" s="77">
        <f t="shared" si="2"/>
        <v>93.03</v>
      </c>
      <c r="AA6" s="77">
        <f t="shared" si="2"/>
        <v>99.84</v>
      </c>
      <c r="AB6" s="77">
        <f t="shared" si="2"/>
        <v>93.82</v>
      </c>
      <c r="AC6" s="77">
        <f t="shared" si="2"/>
        <v>166.38</v>
      </c>
      <c r="AD6" s="69" t="e">
        <f t="shared" si="2"/>
        <v>#N/A</v>
      </c>
      <c r="AE6" s="69" t="e">
        <f t="shared" si="2"/>
        <v>#N/A</v>
      </c>
      <c r="AF6" s="69" t="e">
        <f t="shared" si="2"/>
        <v>#N/A</v>
      </c>
      <c r="AG6" s="69" t="e">
        <f t="shared" si="2"/>
        <v>#N/A</v>
      </c>
      <c r="AH6" s="69" t="e">
        <f t="shared" si="2"/>
        <v>#N/A</v>
      </c>
      <c r="AI6" s="69" t="str">
        <f>IF(AI7="","",IF(AI7="-","【-】","【"&amp;SUBSTITUTE(TEXT(AI7,"#,##0.00"),"-","△")&amp;"】"))</f>
        <v/>
      </c>
      <c r="AJ6" s="69" t="e">
        <f t="shared" ref="AJ6:AS6" si="3">IF(AJ7="",NA(),AJ7)</f>
        <v>#N/A</v>
      </c>
      <c r="AK6" s="69" t="e">
        <f t="shared" si="3"/>
        <v>#N/A</v>
      </c>
      <c r="AL6" s="69" t="e">
        <f t="shared" si="3"/>
        <v>#N/A</v>
      </c>
      <c r="AM6" s="69" t="e">
        <f t="shared" si="3"/>
        <v>#N/A</v>
      </c>
      <c r="AN6" s="69" t="e">
        <f t="shared" si="3"/>
        <v>#N/A</v>
      </c>
      <c r="AO6" s="69" t="e">
        <f t="shared" si="3"/>
        <v>#N/A</v>
      </c>
      <c r="AP6" s="69" t="e">
        <f t="shared" si="3"/>
        <v>#N/A</v>
      </c>
      <c r="AQ6" s="69" t="e">
        <f t="shared" si="3"/>
        <v>#N/A</v>
      </c>
      <c r="AR6" s="69" t="e">
        <f t="shared" si="3"/>
        <v>#N/A</v>
      </c>
      <c r="AS6" s="69" t="e">
        <f t="shared" si="3"/>
        <v>#N/A</v>
      </c>
      <c r="AT6" s="69" t="str">
        <f>IF(AT7="","",IF(AT7="-","【-】","【"&amp;SUBSTITUTE(TEXT(AT7,"#,##0.00"),"-","△")&amp;"】"))</f>
        <v/>
      </c>
      <c r="AU6" s="69" t="e">
        <f t="shared" ref="AU6:BD6" si="4">IF(AU7="",NA(),AU7)</f>
        <v>#N/A</v>
      </c>
      <c r="AV6" s="69" t="e">
        <f t="shared" si="4"/>
        <v>#N/A</v>
      </c>
      <c r="AW6" s="69" t="e">
        <f t="shared" si="4"/>
        <v>#N/A</v>
      </c>
      <c r="AX6" s="69" t="e">
        <f t="shared" si="4"/>
        <v>#N/A</v>
      </c>
      <c r="AY6" s="69" t="e">
        <f t="shared" si="4"/>
        <v>#N/A</v>
      </c>
      <c r="AZ6" s="69" t="e">
        <f t="shared" si="4"/>
        <v>#N/A</v>
      </c>
      <c r="BA6" s="69" t="e">
        <f t="shared" si="4"/>
        <v>#N/A</v>
      </c>
      <c r="BB6" s="69" t="e">
        <f t="shared" si="4"/>
        <v>#N/A</v>
      </c>
      <c r="BC6" s="69" t="e">
        <f t="shared" si="4"/>
        <v>#N/A</v>
      </c>
      <c r="BD6" s="69" t="e">
        <f t="shared" si="4"/>
        <v>#N/A</v>
      </c>
      <c r="BE6" s="69" t="str">
        <f>IF(BE7="","",IF(BE7="-","【-】","【"&amp;SUBSTITUTE(TEXT(BE7,"#,##0.00"),"-","△")&amp;"】"))</f>
        <v/>
      </c>
      <c r="BF6" s="69">
        <f t="shared" ref="BF6:BO6" si="5">IF(BF7="",NA(),BF7)</f>
        <v>0</v>
      </c>
      <c r="BG6" s="69">
        <f t="shared" si="5"/>
        <v>0</v>
      </c>
      <c r="BH6" s="69">
        <f t="shared" si="5"/>
        <v>0</v>
      </c>
      <c r="BI6" s="69">
        <f t="shared" si="5"/>
        <v>0</v>
      </c>
      <c r="BJ6" s="69">
        <f t="shared" si="5"/>
        <v>0</v>
      </c>
      <c r="BK6" s="77">
        <f t="shared" si="5"/>
        <v>641.42999999999995</v>
      </c>
      <c r="BL6" s="77">
        <f t="shared" si="5"/>
        <v>807.81</v>
      </c>
      <c r="BM6" s="77">
        <f t="shared" si="5"/>
        <v>733.23</v>
      </c>
      <c r="BN6" s="77">
        <f t="shared" si="5"/>
        <v>607.88</v>
      </c>
      <c r="BO6" s="77">
        <f t="shared" si="5"/>
        <v>892.29</v>
      </c>
      <c r="BP6" s="69" t="str">
        <f>IF(BP7="","",IF(BP7="-","【-】","【"&amp;SUBSTITUTE(TEXT(BP7,"#,##0.00"),"-","△")&amp;"】"))</f>
        <v>【1,069.89】</v>
      </c>
      <c r="BQ6" s="77">
        <f t="shared" ref="BQ6:BZ6" si="6">IF(BQ7="",NA(),BQ7)</f>
        <v>100</v>
      </c>
      <c r="BR6" s="77">
        <f t="shared" si="6"/>
        <v>93.01</v>
      </c>
      <c r="BS6" s="77">
        <f t="shared" si="6"/>
        <v>97.29</v>
      </c>
      <c r="BT6" s="77">
        <f t="shared" si="6"/>
        <v>83.34</v>
      </c>
      <c r="BU6" s="77">
        <f t="shared" si="6"/>
        <v>62.47</v>
      </c>
      <c r="BV6" s="77">
        <f t="shared" si="6"/>
        <v>56.93</v>
      </c>
      <c r="BW6" s="77">
        <f t="shared" si="6"/>
        <v>49.44</v>
      </c>
      <c r="BX6" s="77">
        <f t="shared" si="6"/>
        <v>54.39</v>
      </c>
      <c r="BY6" s="77">
        <f t="shared" si="6"/>
        <v>48.98</v>
      </c>
      <c r="BZ6" s="77">
        <f t="shared" si="6"/>
        <v>46.45</v>
      </c>
      <c r="CA6" s="69" t="str">
        <f>IF(CA7="","",IF(CA7="-","【-】","【"&amp;SUBSTITUTE(TEXT(CA7,"#,##0.00"),"-","△")&amp;"】"))</f>
        <v>【39.89】</v>
      </c>
      <c r="CB6" s="77">
        <f t="shared" ref="CB6:CK6" si="7">IF(CB7="",NA(),CB7)</f>
        <v>179.6</v>
      </c>
      <c r="CC6" s="77">
        <f t="shared" si="7"/>
        <v>201.89</v>
      </c>
      <c r="CD6" s="77">
        <f t="shared" si="7"/>
        <v>191.29</v>
      </c>
      <c r="CE6" s="77">
        <f t="shared" si="7"/>
        <v>227.55</v>
      </c>
      <c r="CF6" s="77">
        <f t="shared" si="7"/>
        <v>276.36</v>
      </c>
      <c r="CG6" s="77">
        <f t="shared" si="7"/>
        <v>300.17</v>
      </c>
      <c r="CH6" s="77">
        <f t="shared" si="7"/>
        <v>343.49</v>
      </c>
      <c r="CI6" s="77">
        <f t="shared" si="7"/>
        <v>318.06</v>
      </c>
      <c r="CJ6" s="77">
        <f t="shared" si="7"/>
        <v>362.51</v>
      </c>
      <c r="CK6" s="77">
        <f t="shared" si="7"/>
        <v>361.83</v>
      </c>
      <c r="CL6" s="69" t="str">
        <f>IF(CL7="","",IF(CL7="-","【-】","【"&amp;SUBSTITUTE(TEXT(CL7,"#,##0.00"),"-","△")&amp;"】"))</f>
        <v>【426.52】</v>
      </c>
      <c r="CM6" s="77">
        <f t="shared" ref="CM6:CV6" si="8">IF(CM7="",NA(),CM7)</f>
        <v>62.83</v>
      </c>
      <c r="CN6" s="77">
        <f t="shared" si="8"/>
        <v>57.99</v>
      </c>
      <c r="CO6" s="77">
        <f t="shared" si="8"/>
        <v>58.74</v>
      </c>
      <c r="CP6" s="77">
        <f t="shared" si="8"/>
        <v>58.74</v>
      </c>
      <c r="CQ6" s="77">
        <f t="shared" si="8"/>
        <v>57.25</v>
      </c>
      <c r="CR6" s="77">
        <f t="shared" si="8"/>
        <v>39.130000000000003</v>
      </c>
      <c r="CS6" s="77">
        <f t="shared" si="8"/>
        <v>40.29</v>
      </c>
      <c r="CT6" s="77">
        <f t="shared" si="8"/>
        <v>40.11</v>
      </c>
      <c r="CU6" s="77">
        <f t="shared" si="8"/>
        <v>37.67</v>
      </c>
      <c r="CV6" s="77">
        <f t="shared" si="8"/>
        <v>30.99</v>
      </c>
      <c r="CW6" s="69" t="str">
        <f>IF(CW7="","",IF(CW7="-","【-】","【"&amp;SUBSTITUTE(TEXT(CW7,"#,##0.00"),"-","△")&amp;"】"))</f>
        <v>【28.16】</v>
      </c>
      <c r="CX6" s="77">
        <f t="shared" ref="CX6:DG6" si="9">IF(CX7="",NA(),CX7)</f>
        <v>100</v>
      </c>
      <c r="CY6" s="77">
        <f t="shared" si="9"/>
        <v>100</v>
      </c>
      <c r="CZ6" s="77">
        <f t="shared" si="9"/>
        <v>100</v>
      </c>
      <c r="DA6" s="77">
        <f t="shared" si="9"/>
        <v>100</v>
      </c>
      <c r="DB6" s="77">
        <f t="shared" si="9"/>
        <v>100</v>
      </c>
      <c r="DC6" s="77">
        <f t="shared" si="9"/>
        <v>86.33</v>
      </c>
      <c r="DD6" s="77">
        <f t="shared" si="9"/>
        <v>87.49</v>
      </c>
      <c r="DE6" s="77">
        <f t="shared" si="9"/>
        <v>87.61</v>
      </c>
      <c r="DF6" s="77">
        <f t="shared" si="9"/>
        <v>87.94</v>
      </c>
      <c r="DG6" s="77">
        <f t="shared" si="9"/>
        <v>85.45</v>
      </c>
      <c r="DH6" s="69" t="str">
        <f>IF(DH7="","",IF(DH7="-","【-】","【"&amp;SUBSTITUTE(TEXT(DH7,"#,##0.00"),"-","△")&amp;"】"))</f>
        <v>【80.73】</v>
      </c>
      <c r="DI6" s="69" t="e">
        <f t="shared" ref="DI6:DR6" si="10">IF(DI7="",NA(),DI7)</f>
        <v>#N/A</v>
      </c>
      <c r="DJ6" s="69" t="e">
        <f t="shared" si="10"/>
        <v>#N/A</v>
      </c>
      <c r="DK6" s="69" t="e">
        <f t="shared" si="10"/>
        <v>#N/A</v>
      </c>
      <c r="DL6" s="69" t="e">
        <f t="shared" si="10"/>
        <v>#N/A</v>
      </c>
      <c r="DM6" s="69" t="e">
        <f t="shared" si="10"/>
        <v>#N/A</v>
      </c>
      <c r="DN6" s="69" t="e">
        <f t="shared" si="10"/>
        <v>#N/A</v>
      </c>
      <c r="DO6" s="69" t="e">
        <f t="shared" si="10"/>
        <v>#N/A</v>
      </c>
      <c r="DP6" s="69" t="e">
        <f t="shared" si="10"/>
        <v>#N/A</v>
      </c>
      <c r="DQ6" s="69" t="e">
        <f t="shared" si="10"/>
        <v>#N/A</v>
      </c>
      <c r="DR6" s="69" t="e">
        <f t="shared" si="10"/>
        <v>#N/A</v>
      </c>
      <c r="DS6" s="69" t="str">
        <f>IF(DS7="","",IF(DS7="-","【-】","【"&amp;SUBSTITUTE(TEXT(DS7,"#,##0.00"),"-","△")&amp;"】"))</f>
        <v/>
      </c>
      <c r="DT6" s="69" t="e">
        <f t="shared" ref="DT6:EC6" si="11">IF(DT7="",NA(),DT7)</f>
        <v>#N/A</v>
      </c>
      <c r="DU6" s="69" t="e">
        <f t="shared" si="11"/>
        <v>#N/A</v>
      </c>
      <c r="DV6" s="69" t="e">
        <f t="shared" si="11"/>
        <v>#N/A</v>
      </c>
      <c r="DW6" s="69" t="e">
        <f t="shared" si="11"/>
        <v>#N/A</v>
      </c>
      <c r="DX6" s="69" t="e">
        <f t="shared" si="11"/>
        <v>#N/A</v>
      </c>
      <c r="DY6" s="69" t="e">
        <f t="shared" si="11"/>
        <v>#N/A</v>
      </c>
      <c r="DZ6" s="69" t="e">
        <f t="shared" si="11"/>
        <v>#N/A</v>
      </c>
      <c r="EA6" s="69" t="e">
        <f t="shared" si="11"/>
        <v>#N/A</v>
      </c>
      <c r="EB6" s="69" t="e">
        <f t="shared" si="11"/>
        <v>#N/A</v>
      </c>
      <c r="EC6" s="69" t="e">
        <f t="shared" si="11"/>
        <v>#N/A</v>
      </c>
      <c r="ED6" s="69" t="str">
        <f>IF(ED7="","",IF(ED7="-","【-】","【"&amp;SUBSTITUTE(TEXT(ED7,"#,##0.00"),"-","△")&amp;"】"))</f>
        <v/>
      </c>
      <c r="EE6" s="69">
        <f t="shared" ref="EE6:EN6" si="12">IF(EE7="",NA(),EE7)</f>
        <v>0</v>
      </c>
      <c r="EF6" s="69">
        <f t="shared" si="12"/>
        <v>0</v>
      </c>
      <c r="EG6" s="69">
        <f t="shared" si="12"/>
        <v>0</v>
      </c>
      <c r="EH6" s="69">
        <f t="shared" si="12"/>
        <v>0</v>
      </c>
      <c r="EI6" s="69">
        <f t="shared" si="12"/>
        <v>0</v>
      </c>
      <c r="EJ6" s="69">
        <f t="shared" si="12"/>
        <v>0</v>
      </c>
      <c r="EK6" s="77">
        <f t="shared" si="12"/>
        <v>1.e-002</v>
      </c>
      <c r="EL6" s="69">
        <f t="shared" si="12"/>
        <v>0</v>
      </c>
      <c r="EM6" s="77">
        <f t="shared" si="12"/>
        <v>2.e-002</v>
      </c>
      <c r="EN6" s="69">
        <f t="shared" si="12"/>
        <v>0</v>
      </c>
      <c r="EO6" s="69" t="str">
        <f>IF(EO7="","",IF(EO7="-","【-】","【"&amp;SUBSTITUTE(TEXT(EO7,"#,##0.00"),"-","△")&amp;"】"))</f>
        <v>【0.00】</v>
      </c>
    </row>
    <row r="7" spans="1:145" s="55" customFormat="1">
      <c r="A7" s="56"/>
      <c r="B7" s="62">
        <v>2023</v>
      </c>
      <c r="C7" s="62">
        <v>223051</v>
      </c>
      <c r="D7" s="62">
        <v>47</v>
      </c>
      <c r="E7" s="62">
        <v>17</v>
      </c>
      <c r="F7" s="62">
        <v>6</v>
      </c>
      <c r="G7" s="62">
        <v>0</v>
      </c>
      <c r="H7" s="62" t="s">
        <v>23</v>
      </c>
      <c r="I7" s="62" t="s">
        <v>97</v>
      </c>
      <c r="J7" s="62" t="s">
        <v>98</v>
      </c>
      <c r="K7" s="62" t="s">
        <v>99</v>
      </c>
      <c r="L7" s="62" t="s">
        <v>101</v>
      </c>
      <c r="M7" s="62" t="s">
        <v>102</v>
      </c>
      <c r="N7" s="70" t="s">
        <v>39</v>
      </c>
      <c r="O7" s="70" t="s">
        <v>103</v>
      </c>
      <c r="P7" s="70">
        <v>7.88</v>
      </c>
      <c r="Q7" s="70">
        <v>128.78</v>
      </c>
      <c r="R7" s="70">
        <v>3479</v>
      </c>
      <c r="S7" s="70">
        <v>5824</v>
      </c>
      <c r="T7" s="70">
        <v>85.11</v>
      </c>
      <c r="U7" s="70">
        <v>68.430000000000007</v>
      </c>
      <c r="V7" s="70">
        <v>452</v>
      </c>
      <c r="W7" s="70">
        <v>1.53</v>
      </c>
      <c r="X7" s="70">
        <v>295.42</v>
      </c>
      <c r="Y7" s="70">
        <v>95.17</v>
      </c>
      <c r="Z7" s="70">
        <v>93.03</v>
      </c>
      <c r="AA7" s="70">
        <v>99.84</v>
      </c>
      <c r="AB7" s="70">
        <v>93.82</v>
      </c>
      <c r="AC7" s="70">
        <v>166.38</v>
      </c>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v>0</v>
      </c>
      <c r="BG7" s="70">
        <v>0</v>
      </c>
      <c r="BH7" s="70">
        <v>0</v>
      </c>
      <c r="BI7" s="70">
        <v>0</v>
      </c>
      <c r="BJ7" s="70">
        <v>0</v>
      </c>
      <c r="BK7" s="70">
        <v>641.42999999999995</v>
      </c>
      <c r="BL7" s="70">
        <v>807.81</v>
      </c>
      <c r="BM7" s="70">
        <v>733.23</v>
      </c>
      <c r="BN7" s="70">
        <v>607.88</v>
      </c>
      <c r="BO7" s="70">
        <v>892.29</v>
      </c>
      <c r="BP7" s="70">
        <v>1069.8900000000001</v>
      </c>
      <c r="BQ7" s="70">
        <v>100</v>
      </c>
      <c r="BR7" s="70">
        <v>93.01</v>
      </c>
      <c r="BS7" s="70">
        <v>97.29</v>
      </c>
      <c r="BT7" s="70">
        <v>83.34</v>
      </c>
      <c r="BU7" s="70">
        <v>62.47</v>
      </c>
      <c r="BV7" s="70">
        <v>56.93</v>
      </c>
      <c r="BW7" s="70">
        <v>49.44</v>
      </c>
      <c r="BX7" s="70">
        <v>54.39</v>
      </c>
      <c r="BY7" s="70">
        <v>48.98</v>
      </c>
      <c r="BZ7" s="70">
        <v>46.45</v>
      </c>
      <c r="CA7" s="70">
        <v>39.89</v>
      </c>
      <c r="CB7" s="70">
        <v>179.6</v>
      </c>
      <c r="CC7" s="70">
        <v>201.89</v>
      </c>
      <c r="CD7" s="70">
        <v>191.29</v>
      </c>
      <c r="CE7" s="70">
        <v>227.55</v>
      </c>
      <c r="CF7" s="70">
        <v>276.36</v>
      </c>
      <c r="CG7" s="70">
        <v>300.17</v>
      </c>
      <c r="CH7" s="70">
        <v>343.49</v>
      </c>
      <c r="CI7" s="70">
        <v>318.06</v>
      </c>
      <c r="CJ7" s="70">
        <v>362.51</v>
      </c>
      <c r="CK7" s="70">
        <v>361.83</v>
      </c>
      <c r="CL7" s="70">
        <v>426.52</v>
      </c>
      <c r="CM7" s="70">
        <v>62.83</v>
      </c>
      <c r="CN7" s="70">
        <v>57.99</v>
      </c>
      <c r="CO7" s="70">
        <v>58.74</v>
      </c>
      <c r="CP7" s="70">
        <v>58.74</v>
      </c>
      <c r="CQ7" s="70">
        <v>57.25</v>
      </c>
      <c r="CR7" s="70">
        <v>39.130000000000003</v>
      </c>
      <c r="CS7" s="70">
        <v>40.29</v>
      </c>
      <c r="CT7" s="70">
        <v>40.11</v>
      </c>
      <c r="CU7" s="70">
        <v>37.67</v>
      </c>
      <c r="CV7" s="70">
        <v>30.99</v>
      </c>
      <c r="CW7" s="70">
        <v>28.16</v>
      </c>
      <c r="CX7" s="70">
        <v>100</v>
      </c>
      <c r="CY7" s="70">
        <v>100</v>
      </c>
      <c r="CZ7" s="70">
        <v>100</v>
      </c>
      <c r="DA7" s="70">
        <v>100</v>
      </c>
      <c r="DB7" s="70">
        <v>100</v>
      </c>
      <c r="DC7" s="70">
        <v>86.33</v>
      </c>
      <c r="DD7" s="70">
        <v>87.49</v>
      </c>
      <c r="DE7" s="70">
        <v>87.61</v>
      </c>
      <c r="DF7" s="70">
        <v>87.94</v>
      </c>
      <c r="DG7" s="70">
        <v>85.45</v>
      </c>
      <c r="DH7" s="70">
        <v>80.73</v>
      </c>
      <c r="DI7" s="70"/>
      <c r="DJ7" s="70"/>
      <c r="DK7" s="70"/>
      <c r="DL7" s="70"/>
      <c r="DM7" s="70"/>
      <c r="DN7" s="70"/>
      <c r="DO7" s="70"/>
      <c r="DP7" s="70"/>
      <c r="DQ7" s="70"/>
      <c r="DR7" s="70"/>
      <c r="DS7" s="70"/>
      <c r="DT7" s="70"/>
      <c r="DU7" s="70"/>
      <c r="DV7" s="70"/>
      <c r="DW7" s="70"/>
      <c r="DX7" s="70"/>
      <c r="DY7" s="70"/>
      <c r="DZ7" s="70"/>
      <c r="EA7" s="70"/>
      <c r="EB7" s="70"/>
      <c r="EC7" s="70"/>
      <c r="ED7" s="70"/>
      <c r="EE7" s="70">
        <v>0</v>
      </c>
      <c r="EF7" s="70">
        <v>0</v>
      </c>
      <c r="EG7" s="70">
        <v>0</v>
      </c>
      <c r="EH7" s="70">
        <v>0</v>
      </c>
      <c r="EI7" s="70">
        <v>0</v>
      </c>
      <c r="EJ7" s="70">
        <v>0</v>
      </c>
      <c r="EK7" s="70">
        <v>1.e-002</v>
      </c>
      <c r="EL7" s="70">
        <v>0</v>
      </c>
      <c r="EM7" s="70">
        <v>2.e-002</v>
      </c>
      <c r="EN7" s="70">
        <v>0</v>
      </c>
      <c r="EO7" s="70">
        <v>0</v>
      </c>
    </row>
    <row r="8" spans="1:14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row>
    <row r="9" spans="1:145">
      <c r="A9" s="57"/>
      <c r="B9" s="57" t="s">
        <v>100</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5">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5">
      <c r="B11">
        <v>22</v>
      </c>
      <c r="C11">
        <v>21</v>
      </c>
      <c r="D11">
        <v>20</v>
      </c>
      <c r="E11">
        <v>19</v>
      </c>
      <c r="F11">
        <v>18</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2025-01-28T23:16:43Z</cp:lastPrinted>
  <dcterms:created xsi:type="dcterms:W3CDTF">2025-01-24T07:37:55Z</dcterms:created>
  <dcterms:modified xsi:type="dcterms:W3CDTF">2025-03-04T06:12:57Z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2025-03-04T06:12:57Z</vt:filetime>
  </property>
</Properties>
</file>