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<sst xmlns="http://schemas.openxmlformats.org/spreadsheetml/2006/main" count="239" uniqueCount="124">
  <si>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</si>
  <si>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</si>
  <si>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</si>
  <si>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</si>
  <si>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</si>
  <si>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</si>
  <si>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</si>
  <si>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</si>
  <si>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</si>
  <si>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</si>
  <si>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</si>
  <si>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</si>
  <si>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</si>
  <si>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</si>
  <si>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</si>
  <si>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</si>
  <si>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</si>
  <si>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</si>
  <si>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</si>
  <si>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</si>
  <si>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</si>
  <si>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</si>
  <si>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</si>
  <si>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</si>
  <si>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</si>
  <si>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</si>
  <si>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</si>
  <si>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</si>
  <si>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</si>
  <si>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</si>
  <si>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</si>
  <si>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</si>
  <si>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</si>
  <si>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</si>
  <si>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</si>
  <si>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</si>
  <si>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</si>
  <si>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</si>
  <si>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</si>
  <si>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</si>
  <si>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</si>
  <si>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</si>
  <si>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</si>
  <si>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</si>
  <si>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</si>
  <si>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</si>
  <si>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</si>
  <si>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</si>
  <si>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</si>
  <si>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</si>
  <si>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</si>
  <si>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</si>
  <si>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</si>
  <si>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</si>
  <si>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</si>
  <si>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</si>
  <si>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</si>
  <si>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</si>
  <si>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</si>
  <si>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</si>
  <si>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</si>
  <si>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</si>
  <si>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</si>
  <si>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</si>
  <si>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</si>
  <si>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</si>
  <si>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</si>
  <si>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</si>
  <si>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</si>
  <si>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</si>
  <si>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</si>
  <si>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</si>
  <si>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</si>
  <si>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</si>
  <si>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</si>
  <si>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</si>
  <si>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</si>
  <si>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</si>
  <si>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</si>
  <si>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</si>
  <si>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</si>
  <si>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</si>
  <si>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</si>
  <si>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</si>
  <si>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</si>
  <si>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</si>
  <si>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</si>
  <si>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</si>
  <si>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</si>
  <si>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</si>
  <si>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</si>
  <si>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</si>
  <si>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</si>
  <si>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</si>
  <si>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</si>
  <si>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</si>
  <si>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</si>
  <si>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</si>
  <si>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</si>
  <si>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</si>
  <si>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</si>
  <si>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</si>
  <si>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</si>
  <si>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</si>
  <si>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</si>
  <si>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</si>
  <si>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</si>
  <si>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</si>
  <si>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</si>
  <si>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松崎町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</si>
  <si>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</si>
  <si>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</si>
  <si>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</si>
  <si>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</si>
  <si>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</si>
  <si>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</si>
  <si>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</si>
  <si>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</si>
  <si>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</si>
  <si>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</si>
  <si>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</si>
  <si>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高齢化による人口減少や観光交流客数の減少により使用料収入の減が見込まれる。
現在経営は安定しているが、大規模な修繕が必要となった場合、基金の積立ては行っているものの、基金と使用料収入だけでは対応は難しい。
施設を長期に使用することを検討し、機能保全計画を策定し、補助事業を活用した施設の長寿命化を図る必要がある。</t>
    <rPh sb="0" eb="3">
      <t>コウレイカ</t>
    </rPh>
    <rPh sb="6" eb="8">
      <t>ジンコウ</t>
    </rPh>
    <rPh sb="8" eb="10">
      <t>ゲンショウ</t>
    </rPh>
    <rPh sb="11" eb="13">
      <t>カンコウ</t>
    </rPh>
    <rPh sb="13" eb="15">
      <t>コウリュウ</t>
    </rPh>
    <rPh sb="15" eb="17">
      <t>キャクスウ</t>
    </rPh>
    <rPh sb="18" eb="20">
      <t>ゲンショウ</t>
    </rPh>
    <rPh sb="23" eb="26">
      <t>シヨウリョウ</t>
    </rPh>
    <rPh sb="26" eb="28">
      <t>シュウニュウ</t>
    </rPh>
    <rPh sb="29" eb="30">
      <t>ゲン</t>
    </rPh>
    <rPh sb="31" eb="33">
      <t>ミコ</t>
    </rPh>
    <rPh sb="38" eb="40">
      <t>ゲンザイ</t>
    </rPh>
    <rPh sb="40" eb="42">
      <t>ケイエイ</t>
    </rPh>
    <rPh sb="43" eb="45">
      <t>アンテイ</t>
    </rPh>
    <rPh sb="51" eb="54">
      <t>ダイキボ</t>
    </rPh>
    <rPh sb="55" eb="57">
      <t>シュウゼン</t>
    </rPh>
    <rPh sb="58" eb="60">
      <t>ヒツヨウ</t>
    </rPh>
    <rPh sb="64" eb="66">
      <t>バアイ</t>
    </rPh>
    <rPh sb="67" eb="69">
      <t>キキン</t>
    </rPh>
    <rPh sb="70" eb="72">
      <t>ツミタ</t>
    </rPh>
    <rPh sb="74" eb="75">
      <t>オコナ</t>
    </rPh>
    <rPh sb="83" eb="85">
      <t>キキン</t>
    </rPh>
    <rPh sb="86" eb="89">
      <t>シヨウリョウ</t>
    </rPh>
    <rPh sb="89" eb="91">
      <t>シュウニュウ</t>
    </rPh>
    <rPh sb="95" eb="97">
      <t>タイオウ</t>
    </rPh>
    <rPh sb="98" eb="99">
      <t>ムズカ</t>
    </rPh>
    <rPh sb="103" eb="105">
      <t>シセツ</t>
    </rPh>
    <rPh sb="106" eb="108">
      <t>チョウキ</t>
    </rPh>
    <rPh sb="109" eb="111">
      <t>シヨウ</t>
    </rPh>
    <rPh sb="116" eb="118">
      <t>ケントウ</t>
    </rPh>
    <rPh sb="120" eb="122">
      <t>キノウ</t>
    </rPh>
    <rPh sb="122" eb="124">
      <t>ホゼン</t>
    </rPh>
    <rPh sb="124" eb="126">
      <t>ケイカク</t>
    </rPh>
    <rPh sb="127" eb="129">
      <t>サクテイ</t>
    </rPh>
    <rPh sb="131" eb="133">
      <t>ホジョ</t>
    </rPh>
    <rPh sb="133" eb="135">
      <t>ジギョウ</t>
    </rPh>
    <rPh sb="136" eb="138">
      <t>カツヨウ</t>
    </rPh>
    <rPh sb="140" eb="142">
      <t>シセツ</t>
    </rPh>
    <rPh sb="143" eb="144">
      <t>チョウ</t>
    </rPh>
    <rPh sb="144" eb="147">
      <t>ジュミョウカ</t>
    </rPh>
    <rPh sb="148" eb="149">
      <t>ハカ</t>
    </rPh>
    <rPh sb="150" eb="152">
      <t>ヒツヨウ</t>
    </rPh>
    <phoneticPr fontId="4"/>
  </si>
  <si>
    <t>施設稼働から現在まで配管工事等の更新を行っていないため、管渠改善率は０で推移している。施設稼働から20年以上が経過し、施設の建屋、設備等の老朽化が懸念されるが、現在日々のメンテナンスや不具合のある設備の修繕や交換を行っているため順調に運転している。施設を長期に渡り使用することを想定し、機能保全計画を策定し補助事業を活用した修繕計画が必要と考える。</t>
    <rPh sb="0" eb="2">
      <t>シセツ</t>
    </rPh>
    <rPh sb="2" eb="4">
      <t>カドウ</t>
    </rPh>
    <rPh sb="6" eb="8">
      <t>ゲンザイ</t>
    </rPh>
    <rPh sb="10" eb="12">
      <t>ハイカン</t>
    </rPh>
    <rPh sb="12" eb="14">
      <t>コウジ</t>
    </rPh>
    <rPh sb="14" eb="15">
      <t>トウ</t>
    </rPh>
    <rPh sb="16" eb="18">
      <t>コウシン</t>
    </rPh>
    <rPh sb="19" eb="20">
      <t>オコナ</t>
    </rPh>
    <rPh sb="28" eb="29">
      <t>カン</t>
    </rPh>
    <rPh sb="43" eb="45">
      <t>シセツ</t>
    </rPh>
    <rPh sb="45" eb="47">
      <t>カドウ</t>
    </rPh>
    <rPh sb="51" eb="54">
      <t>ネンイジョウ</t>
    </rPh>
    <rPh sb="55" eb="57">
      <t>ケイカ</t>
    </rPh>
    <rPh sb="59" eb="61">
      <t>シセツ</t>
    </rPh>
    <rPh sb="62" eb="64">
      <t>タテヤ</t>
    </rPh>
    <rPh sb="65" eb="67">
      <t>セツビ</t>
    </rPh>
    <rPh sb="67" eb="68">
      <t>トウ</t>
    </rPh>
    <rPh sb="69" eb="72">
      <t>ロウキュウカ</t>
    </rPh>
    <rPh sb="73" eb="75">
      <t>ケネン</t>
    </rPh>
    <rPh sb="80" eb="82">
      <t>ゲンザイ</t>
    </rPh>
    <rPh sb="82" eb="84">
      <t>ヒビ</t>
    </rPh>
    <rPh sb="92" eb="95">
      <t>フグアイ</t>
    </rPh>
    <rPh sb="98" eb="100">
      <t>セツビ</t>
    </rPh>
    <rPh sb="101" eb="103">
      <t>シュウゼン</t>
    </rPh>
    <rPh sb="104" eb="106">
      <t>コウカン</t>
    </rPh>
    <rPh sb="107" eb="108">
      <t>オコナ</t>
    </rPh>
    <rPh sb="114" eb="116">
      <t>ジュンチョウ</t>
    </rPh>
    <rPh sb="117" eb="119">
      <t>ウンテン</t>
    </rPh>
    <rPh sb="124" eb="126">
      <t>シセツ</t>
    </rPh>
    <rPh sb="127" eb="129">
      <t>チョウキ</t>
    </rPh>
    <rPh sb="130" eb="131">
      <t>ワタ</t>
    </rPh>
    <rPh sb="132" eb="134">
      <t>シヨウ</t>
    </rPh>
    <rPh sb="139" eb="141">
      <t>ソウテイ</t>
    </rPh>
    <rPh sb="143" eb="145">
      <t>キノウ</t>
    </rPh>
    <rPh sb="145" eb="147">
      <t>ホゼン</t>
    </rPh>
    <rPh sb="147" eb="149">
      <t>ケイカク</t>
    </rPh>
    <rPh sb="150" eb="152">
      <t>サクテイ</t>
    </rPh>
    <rPh sb="153" eb="155">
      <t>ホジョ</t>
    </rPh>
    <rPh sb="155" eb="157">
      <t>ジギョウ</t>
    </rPh>
    <rPh sb="158" eb="160">
      <t>カツヨウ</t>
    </rPh>
    <rPh sb="162" eb="164">
      <t>シュウゼン</t>
    </rPh>
    <rPh sb="164" eb="166">
      <t>ケイカク</t>
    </rPh>
    <rPh sb="167" eb="169">
      <t>ヒツヨウ</t>
    </rPh>
    <rPh sb="170" eb="171">
      <t>カンガ</t>
    </rPh>
    <phoneticPr fontId="4"/>
  </si>
  <si>
    <t>人口等の減少により年々使用料収入については減少している。しかし経費回収率については100％をこえていることから、 施設の維持管理に要する経費については使用料収入で賄えている。
今後については使用料収入が増えることは想定しにくいため、経費等の削減を検討し、健全かつ効率的な経営を行っていく必要がある。</t>
    <rPh sb="0" eb="2">
      <t>ジンコウ</t>
    </rPh>
    <rPh sb="2" eb="3">
      <t>トウ</t>
    </rPh>
    <rPh sb="4" eb="6">
      <t>ゲンショウ</t>
    </rPh>
    <rPh sb="9" eb="11">
      <t>ネンネン</t>
    </rPh>
    <rPh sb="11" eb="14">
      <t>シヨウリョウ</t>
    </rPh>
    <rPh sb="14" eb="16">
      <t>シュウニュウ</t>
    </rPh>
    <rPh sb="21" eb="23">
      <t>ゲンショウ</t>
    </rPh>
    <rPh sb="31" eb="33">
      <t>ケイヒ</t>
    </rPh>
    <rPh sb="33" eb="35">
      <t>カイシュウ</t>
    </rPh>
    <rPh sb="35" eb="36">
      <t>リツ</t>
    </rPh>
    <rPh sb="57" eb="59">
      <t>シセツ</t>
    </rPh>
    <rPh sb="60" eb="62">
      <t>イジ</t>
    </rPh>
    <rPh sb="62" eb="64">
      <t>カンリ</t>
    </rPh>
    <rPh sb="65" eb="66">
      <t>ヨウ</t>
    </rPh>
    <rPh sb="68" eb="70">
      <t>ケイヒ</t>
    </rPh>
    <rPh sb="75" eb="78">
      <t>シヨウリョウ</t>
    </rPh>
    <rPh sb="78" eb="80">
      <t>シュウニュウ</t>
    </rPh>
    <rPh sb="81" eb="82">
      <t>マカナ</t>
    </rPh>
    <rPh sb="88" eb="90">
      <t>コンゴ</t>
    </rPh>
    <rPh sb="95" eb="98">
      <t>シヨウリョウ</t>
    </rPh>
    <rPh sb="98" eb="100">
      <t>シュウニュウ</t>
    </rPh>
    <rPh sb="101" eb="102">
      <t>フ</t>
    </rPh>
    <rPh sb="107" eb="109">
      <t>ソウテイ</t>
    </rPh>
    <rPh sb="116" eb="118">
      <t>ケイヒ</t>
    </rPh>
    <rPh sb="118" eb="119">
      <t>トウ</t>
    </rPh>
    <rPh sb="120" eb="122">
      <t>サクゲン</t>
    </rPh>
    <rPh sb="123" eb="125">
      <t>ケントウ</t>
    </rPh>
    <rPh sb="127" eb="129">
      <t>ケンゼン</t>
    </rPh>
    <rPh sb="131" eb="134">
      <t>コウリツテキ</t>
    </rPh>
    <rPh sb="135" eb="137">
      <t>ケイエイ</t>
    </rPh>
    <rPh sb="138" eb="139">
      <t>オコナ</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</si>
</sst>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08672"/>
        <c:axId val="113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3308672"/>
        <c:axId val="113215360"/>
      </c:lineChart>
      <c:dateAx>
        <c:axId val="103308672"/>
        <c:scaling>
          <c:orientation val="minMax"/>
        </c:scaling>
        <c:delete val="1"/>
        <c:axPos val="b"/>
        <c:numFmt formatCode="ge" sourceLinked="1"/>
        <c:majorTickMark val="none"/>
        <c:minorTickMark val="none"/>
        <c:tickLblPos val="none"/>
        <c:crossAx val="113215360"/>
        <c:crosses val="autoZero"/>
        <c:auto val="1"/>
        <c:lblOffset val="100"/>
        <c:baseTimeUnit val="years"/>
      </c:dateAx>
      <c:valAx>
        <c:axId val="113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70.510000000000005</c:v>
                </c:pt>
                <c:pt idx="1">
                  <c:v>69.23</c:v>
                </c:pt>
                <c:pt idx="2">
                  <c:v>64.099999999999994</c:v>
                </c:pt>
                <c:pt idx="3">
                  <c:v>67.95</c:v>
                </c:pt>
                <c:pt idx="4">
                  <c:v>62.82</c:v>
                </c:pt>
              </c:numCache>
            </c:numRef>
          </c:val>
        </c:ser>
        <c:dLbls>
          <c:showLegendKey val="0"/>
          <c:showVal val="0"/>
          <c:showCatName val="0"/>
          <c:showSerName val="0"/>
          <c:showPercent val="0"/>
          <c:showBubbleSize val="0"/>
        </c:dLbls>
        <c:gapWidth val="150"/>
        <c:axId val="113329664"/>
        <c:axId val="1133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13329664"/>
        <c:axId val="113331584"/>
      </c:lineChart>
      <c:dateAx>
        <c:axId val="113329664"/>
        <c:scaling>
          <c:orientation val="minMax"/>
        </c:scaling>
        <c:delete val="1"/>
        <c:axPos val="b"/>
        <c:numFmt formatCode="ge" sourceLinked="1"/>
        <c:majorTickMark val="none"/>
        <c:minorTickMark val="none"/>
        <c:tickLblPos val="none"/>
        <c:crossAx val="113331584"/>
        <c:crosses val="autoZero"/>
        <c:auto val="1"/>
        <c:lblOffset val="100"/>
        <c:baseTimeUnit val="years"/>
      </c:dateAx>
      <c:valAx>
        <c:axId val="1133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98.75</c:v>
                </c:pt>
                <c:pt idx="1">
                  <c:v>99.14</c:v>
                </c:pt>
                <c:pt idx="2">
                  <c:v>99.13</c:v>
                </c:pt>
                <c:pt idx="3">
                  <c:v>99.12</c:v>
                </c:pt>
                <c:pt idx="4">
                  <c:v>98.17</c:v>
                </c:pt>
              </c:numCache>
            </c:numRef>
          </c:val>
        </c:ser>
        <c:dLbls>
          <c:showLegendKey val="0"/>
          <c:showVal val="0"/>
          <c:showCatName val="0"/>
          <c:showSerName val="0"/>
          <c:showPercent val="0"/>
          <c:showBubbleSize val="0"/>
        </c:dLbls>
        <c:gapWidth val="150"/>
        <c:axId val="113357952"/>
        <c:axId val="113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13357952"/>
        <c:axId val="113359872"/>
      </c:lineChart>
      <c:dateAx>
        <c:axId val="113357952"/>
        <c:scaling>
          <c:orientation val="minMax"/>
        </c:scaling>
        <c:delete val="1"/>
        <c:axPos val="b"/>
        <c:numFmt formatCode="ge" sourceLinked="1"/>
        <c:majorTickMark val="none"/>
        <c:minorTickMark val="none"/>
        <c:tickLblPos val="none"/>
        <c:crossAx val="113359872"/>
        <c:crosses val="autoZero"/>
        <c:auto val="1"/>
        <c:lblOffset val="100"/>
        <c:baseTimeUnit val="years"/>
      </c:dateAx>
      <c:valAx>
        <c:axId val="113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99.15</c:v>
                </c:pt>
                <c:pt idx="1">
                  <c:v>96.48</c:v>
                </c:pt>
                <c:pt idx="2">
                  <c:v>106.26</c:v>
                </c:pt>
                <c:pt idx="3">
                  <c:v>113.54</c:v>
                </c:pt>
                <c:pt idx="4">
                  <c:v>99.57</c:v>
                </c:pt>
              </c:numCache>
            </c:numRef>
          </c:val>
        </c:ser>
        <c:dLbls>
          <c:showLegendKey val="0"/>
          <c:showVal val="0"/>
          <c:showCatName val="0"/>
          <c:showSerName val="0"/>
          <c:showPercent val="0"/>
          <c:showBubbleSize val="0"/>
        </c:dLbls>
        <c:gapWidth val="150"/>
        <c:axId val="172729856"/>
        <c:axId val="1727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729856"/>
        <c:axId val="172731776"/>
      </c:lineChart>
      <c:dateAx>
        <c:axId val="172729856"/>
        <c:scaling>
          <c:orientation val="minMax"/>
        </c:scaling>
        <c:delete val="1"/>
        <c:axPos val="b"/>
        <c:numFmt formatCode="ge" sourceLinked="1"/>
        <c:majorTickMark val="none"/>
        <c:minorTickMark val="none"/>
        <c:tickLblPos val="none"/>
        <c:crossAx val="172731776"/>
        <c:crosses val="autoZero"/>
        <c:auto val="1"/>
        <c:lblOffset val="100"/>
        <c:baseTimeUnit val="years"/>
      </c:dateAx>
      <c:valAx>
        <c:axId val="1727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7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1133952"/>
        <c:axId val="2111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1133952"/>
        <c:axId val="211135872"/>
      </c:lineChart>
      <c:dateAx>
        <c:axId val="211133952"/>
        <c:scaling>
          <c:orientation val="minMax"/>
        </c:scaling>
        <c:delete val="1"/>
        <c:axPos val="b"/>
        <c:numFmt formatCode="ge" sourceLinked="1"/>
        <c:majorTickMark val="none"/>
        <c:minorTickMark val="none"/>
        <c:tickLblPos val="none"/>
        <c:crossAx val="211135872"/>
        <c:crosses val="autoZero"/>
        <c:auto val="1"/>
        <c:lblOffset val="100"/>
        <c:baseTimeUnit val="years"/>
      </c:dateAx>
      <c:valAx>
        <c:axId val="2111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5839744"/>
        <c:axId val="2479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5839744"/>
        <c:axId val="247919360"/>
      </c:lineChart>
      <c:dateAx>
        <c:axId val="245839744"/>
        <c:scaling>
          <c:orientation val="minMax"/>
        </c:scaling>
        <c:delete val="1"/>
        <c:axPos val="b"/>
        <c:numFmt formatCode="ge" sourceLinked="1"/>
        <c:majorTickMark val="none"/>
        <c:minorTickMark val="none"/>
        <c:tickLblPos val="none"/>
        <c:crossAx val="247919360"/>
        <c:crosses val="autoZero"/>
        <c:auto val="1"/>
        <c:lblOffset val="100"/>
        <c:baseTimeUnit val="years"/>
      </c:dateAx>
      <c:valAx>
        <c:axId val="2479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041280"/>
        <c:axId val="255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041280"/>
        <c:axId val="255202048"/>
      </c:lineChart>
      <c:dateAx>
        <c:axId val="253041280"/>
        <c:scaling>
          <c:orientation val="minMax"/>
        </c:scaling>
        <c:delete val="1"/>
        <c:axPos val="b"/>
        <c:numFmt formatCode="ge" sourceLinked="1"/>
        <c:majorTickMark val="none"/>
        <c:minorTickMark val="none"/>
        <c:tickLblPos val="none"/>
        <c:crossAx val="255202048"/>
        <c:crosses val="autoZero"/>
        <c:auto val="1"/>
        <c:lblOffset val="100"/>
        <c:baseTimeUnit val="years"/>
      </c:dateAx>
      <c:valAx>
        <c:axId val="255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887680"/>
        <c:axId val="2629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887680"/>
        <c:axId val="262902528"/>
      </c:lineChart>
      <c:dateAx>
        <c:axId val="262887680"/>
        <c:scaling>
          <c:orientation val="minMax"/>
        </c:scaling>
        <c:delete val="1"/>
        <c:axPos val="b"/>
        <c:numFmt formatCode="ge" sourceLinked="1"/>
        <c:majorTickMark val="none"/>
        <c:minorTickMark val="none"/>
        <c:tickLblPos val="none"/>
        <c:crossAx val="262902528"/>
        <c:crosses val="autoZero"/>
        <c:auto val="1"/>
        <c:lblOffset val="100"/>
        <c:baseTimeUnit val="years"/>
      </c:dateAx>
      <c:valAx>
        <c:axId val="2629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8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8160768"/>
        <c:axId val="344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88160768"/>
        <c:axId val="344732800"/>
      </c:lineChart>
      <c:dateAx>
        <c:axId val="288160768"/>
        <c:scaling>
          <c:orientation val="minMax"/>
        </c:scaling>
        <c:delete val="1"/>
        <c:axPos val="b"/>
        <c:numFmt formatCode="ge" sourceLinked="1"/>
        <c:majorTickMark val="none"/>
        <c:minorTickMark val="none"/>
        <c:tickLblPos val="none"/>
        <c:crossAx val="344732800"/>
        <c:crosses val="autoZero"/>
        <c:auto val="1"/>
        <c:lblOffset val="100"/>
        <c:baseTimeUnit val="years"/>
      </c:dateAx>
      <c:valAx>
        <c:axId val="344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106.37</c:v>
                </c:pt>
                <c:pt idx="1">
                  <c:v>103.41</c:v>
                </c:pt>
                <c:pt idx="2">
                  <c:v>100.82</c:v>
                </c:pt>
                <c:pt idx="3">
                  <c:v>85.76</c:v>
                </c:pt>
                <c:pt idx="4">
                  <c:v>107.86</c:v>
                </c:pt>
              </c:numCache>
            </c:numRef>
          </c:val>
        </c:ser>
        <c:dLbls>
          <c:showLegendKey val="0"/>
          <c:showVal val="0"/>
          <c:showCatName val="0"/>
          <c:showSerName val="0"/>
          <c:showPercent val="0"/>
          <c:showBubbleSize val="0"/>
        </c:dLbls>
        <c:gapWidth val="150"/>
        <c:axId val="112933120"/>
        <c:axId val="11311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12933120"/>
        <c:axId val="113111424"/>
      </c:lineChart>
      <c:dateAx>
        <c:axId val="112933120"/>
        <c:scaling>
          <c:orientation val="minMax"/>
        </c:scaling>
        <c:delete val="1"/>
        <c:axPos val="b"/>
        <c:numFmt formatCode="ge" sourceLinked="1"/>
        <c:majorTickMark val="none"/>
        <c:minorTickMark val="none"/>
        <c:tickLblPos val="none"/>
        <c:crossAx val="113111424"/>
        <c:crosses val="autoZero"/>
        <c:auto val="1"/>
        <c:lblOffset val="100"/>
        <c:baseTimeUnit val="years"/>
      </c:dateAx>
      <c:valAx>
        <c:axId val="11311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133.47</c:v>
                </c:pt>
                <c:pt idx="1">
                  <c:v>137.47</c:v>
                </c:pt>
                <c:pt idx="2">
                  <c:v>168.23</c:v>
                </c:pt>
                <c:pt idx="3">
                  <c:v>206.55</c:v>
                </c:pt>
                <c:pt idx="4">
                  <c:v>165.4</c:v>
                </c:pt>
              </c:numCache>
            </c:numRef>
          </c:val>
        </c:ser>
        <c:dLbls>
          <c:showLegendKey val="0"/>
          <c:showVal val="0"/>
          <c:showCatName val="0"/>
          <c:showSerName val="0"/>
          <c:showPercent val="0"/>
          <c:showBubbleSize val="0"/>
        </c:dLbls>
        <c:gapWidth val="150"/>
        <c:axId val="113317760"/>
        <c:axId val="1133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13317760"/>
        <c:axId val="113319936"/>
      </c:lineChart>
      <c:dateAx>
        <c:axId val="113317760"/>
        <c:scaling>
          <c:orientation val="minMax"/>
        </c:scaling>
        <c:delete val="1"/>
        <c:axPos val="b"/>
        <c:numFmt formatCode="ge" sourceLinked="1"/>
        <c:majorTickMark val="none"/>
        <c:minorTickMark val="none"/>
        <c:tickLblPos val="none"/>
        <c:crossAx val="113319936"/>
        <c:crosses val="autoZero"/>
        <c:auto val="1"/>
        <c:lblOffset val="100"/>
        <c:baseTimeUnit val="years"/>
      </c:dateAx>
      <c:valAx>
        <c:axId val="1133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静岡県　松崎町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c r="AE8" s="49"/>
      <c r="AF8" s="49"/>
      <c r="AG8" s="49"/>
      <c r="AH8" s="49"/>
      <c r="AI8" s="49"/>
      <c r="AJ8" s="49"/>
      <c r="AK8" s="4"/>
      <c r="AL8" s="50">
        <f>データ!S6</f>
        <v>7007</v>
      </c>
      <c r="AM8" s="50"/>
      <c r="AN8" s="50"/>
      <c r="AO8" s="50"/>
      <c r="AP8" s="50"/>
      <c r="AQ8" s="50"/>
      <c r="AR8" s="50"/>
      <c r="AS8" s="50"/>
      <c r="AT8" s="45">
        <f>データ!T6</f>
        <v>85.19</v>
      </c>
      <c r="AU8" s="45"/>
      <c r="AV8" s="45"/>
      <c r="AW8" s="45"/>
      <c r="AX8" s="45"/>
      <c r="AY8" s="45"/>
      <c r="AZ8" s="45"/>
      <c r="BA8" s="45"/>
      <c r="BB8" s="45">
        <f>データ!U6</f>
        <v>82.25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3.15</v>
      </c>
      <c r="Q10" s="45"/>
      <c r="R10" s="45"/>
      <c r="S10" s="45"/>
      <c r="T10" s="45"/>
      <c r="U10" s="45"/>
      <c r="V10" s="45"/>
      <c r="W10" s="45">
        <f>データ!Q6</f>
        <v>137.43</v>
      </c>
      <c r="X10" s="45"/>
      <c r="Y10" s="45"/>
      <c r="Z10" s="45"/>
      <c r="AA10" s="45"/>
      <c r="AB10" s="45"/>
      <c r="AC10" s="45"/>
      <c r="AD10" s="50">
        <f>データ!R6</f>
        <v>3200</v>
      </c>
      <c r="AE10" s="50"/>
      <c r="AF10" s="50"/>
      <c r="AG10" s="50"/>
      <c r="AH10" s="50"/>
      <c r="AI10" s="50"/>
      <c r="AJ10" s="50"/>
      <c r="AK10" s="2"/>
      <c r="AL10" s="50">
        <f>データ!V6</f>
        <v>218</v>
      </c>
      <c r="AM10" s="50"/>
      <c r="AN10" s="50"/>
      <c r="AO10" s="50"/>
      <c r="AP10" s="50"/>
      <c r="AQ10" s="50"/>
      <c r="AR10" s="50"/>
      <c r="AS10" s="50"/>
      <c r="AT10" s="45">
        <f>データ!W6</f>
        <v>1.93</v>
      </c>
      <c r="AU10" s="45"/>
      <c r="AV10" s="45"/>
      <c r="AW10" s="45"/>
      <c r="AX10" s="45"/>
      <c r="AY10" s="45"/>
      <c r="AZ10" s="45"/>
      <c r="BA10" s="45"/>
      <c r="BB10" s="45">
        <f>データ!X6</f>
        <v>112.95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223051</v>
      </c>
      <c r="D6" s="33">
        <f t="shared" si="3"/>
        <v>47</v>
      </c>
      <c r="E6" s="33">
        <f t="shared" si="3"/>
        <v>17</v>
      </c>
      <c r="F6" s="33">
        <f t="shared" si="3"/>
        <v>5</v>
      </c>
      <c r="G6" s="33">
        <f t="shared" si="3"/>
        <v>0</v>
      </c>
      <c r="H6" s="33" t="str">
        <f t="shared" si="3"/>
        <v>静岡県　松崎町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3.15</v>
      </c>
      <c r="Q6" s="34">
        <f t="shared" si="3"/>
        <v>137.43</v>
      </c>
      <c r="R6" s="34">
        <f t="shared" si="3"/>
        <v>3200</v>
      </c>
      <c r="S6" s="34">
        <f t="shared" si="3"/>
        <v>7007</v>
      </c>
      <c r="T6" s="34">
        <f t="shared" si="3"/>
        <v>85.19</v>
      </c>
      <c r="U6" s="34">
        <f t="shared" si="3"/>
        <v>82.25</v>
      </c>
      <c r="V6" s="34">
        <f t="shared" si="3"/>
        <v>218</v>
      </c>
      <c r="W6" s="34">
        <f t="shared" si="3"/>
        <v>1.93</v>
      </c>
      <c r="X6" s="34">
        <f t="shared" si="3"/>
        <v>112.95</v>
      </c>
      <c r="Y6" s="35">
        <f>IF(Y7="",NA(),Y7)</f>
        <v>99.15</v>
      </c>
      <c r="Z6" s="35">
        <f t="shared" ref="Z6:AH6" si="4">IF(Z7="",NA(),Z7)</f>
        <v>96.48</v>
      </c>
      <c r="AA6" s="35">
        <f t="shared" si="4"/>
        <v>106.26</v>
      </c>
      <c r="AB6" s="35">
        <f t="shared" si="4"/>
        <v>113.54</v>
      </c>
      <c r="AC6" s="35">
        <f t="shared" si="4"/>
        <v>99.57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106.37</v>
      </c>
      <c r="BR6" s="35">
        <f t="shared" ref="BR6:BZ6" si="8">IF(BR7="",NA(),BR7)</f>
        <v>103.41</v>
      </c>
      <c r="BS6" s="35">
        <f t="shared" si="8"/>
        <v>100.82</v>
      </c>
      <c r="BT6" s="35">
        <f t="shared" si="8"/>
        <v>85.76</v>
      </c>
      <c r="BU6" s="35">
        <f t="shared" si="8"/>
        <v>107.86</v>
      </c>
      <c r="BV6" s="35">
        <f t="shared" si="8"/>
        <v>51.03</v>
      </c>
      <c r="BW6" s="35">
        <f t="shared" si="8"/>
        <v>50.9</v>
      </c>
      <c r="BX6" s="35">
        <f t="shared" si="8"/>
        <v>50.82</v>
      </c>
      <c r="BY6" s="35">
        <f t="shared" si="8"/>
        <v>52.19</v>
      </c>
      <c r="BZ6" s="35">
        <f t="shared" si="8"/>
        <v>55.32</v>
      </c>
      <c r="CA6" s="34" t="str">
        <f>IF(CA7="","",IF(CA7="-","【-】","【"&amp;SUBSTITUTE(TEXT(CA7,"#,##0.00"),"-","△")&amp;"】"))</f>
        <v>【55.73】</v>
      </c>
      <c r="CB6" s="35">
        <f>IF(CB7="",NA(),CB7)</f>
        <v>133.47</v>
      </c>
      <c r="CC6" s="35">
        <f t="shared" ref="CC6:CK6" si="9">IF(CC7="",NA(),CC7)</f>
        <v>137.47</v>
      </c>
      <c r="CD6" s="35">
        <f t="shared" si="9"/>
        <v>168.23</v>
      </c>
      <c r="CE6" s="35">
        <f t="shared" si="9"/>
        <v>206.55</v>
      </c>
      <c r="CF6" s="35">
        <f t="shared" si="9"/>
        <v>165.4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70.510000000000005</v>
      </c>
      <c r="CN6" s="35">
        <f t="shared" ref="CN6:CV6" si="10">IF(CN7="",NA(),CN7)</f>
        <v>69.23</v>
      </c>
      <c r="CO6" s="35">
        <f t="shared" si="10"/>
        <v>64.099999999999994</v>
      </c>
      <c r="CP6" s="35">
        <f t="shared" si="10"/>
        <v>67.95</v>
      </c>
      <c r="CQ6" s="35">
        <f t="shared" si="10"/>
        <v>62.82</v>
      </c>
      <c r="CR6" s="35">
        <f t="shared" si="10"/>
        <v>54.74</v>
      </c>
      <c r="CS6" s="35">
        <f t="shared" si="10"/>
        <v>53.78</v>
      </c>
      <c r="CT6" s="35">
        <f t="shared" si="10"/>
        <v>53.24</v>
      </c>
      <c r="CU6" s="35">
        <f t="shared" si="10"/>
        <v>52.31</v>
      </c>
      <c r="CV6" s="35">
        <f t="shared" si="10"/>
        <v>60.65</v>
      </c>
      <c r="CW6" s="34" t="str">
        <f>IF(CW7="","",IF(CW7="-","【-】","【"&amp;SUBSTITUTE(TEXT(CW7,"#,##0.00"),"-","△")&amp;"】"))</f>
        <v>【59.15】</v>
      </c>
      <c r="CX6" s="35">
        <f>IF(CX7="",NA(),CX7)</f>
        <v>98.75</v>
      </c>
      <c r="CY6" s="35">
        <f t="shared" ref="CY6:DG6" si="11">IF(CY7="",NA(),CY7)</f>
        <v>99.14</v>
      </c>
      <c r="CZ6" s="35">
        <f t="shared" si="11"/>
        <v>99.13</v>
      </c>
      <c r="DA6" s="35">
        <f t="shared" si="11"/>
        <v>99.12</v>
      </c>
      <c r="DB6" s="35">
        <f t="shared" si="11"/>
        <v>98.17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223051</v>
      </c>
      <c r="D7" s="37">
        <v>47</v>
      </c>
      <c r="E7" s="37">
        <v>17</v>
      </c>
      <c r="F7" s="37">
        <v>5</v>
      </c>
      <c r="G7" s="37">
        <v>0</v>
      </c>
      <c r="H7" s="37" t="s">
        <v>109</v>
      </c>
      <c r="I7" s="37" t="s">
        <v>110</v>
      </c>
      <c r="J7" s="37" t="s">
        <v>111</v>
      </c>
      <c r="K7" s="37" t="s">
        <v>112</v>
      </c>
      <c r="L7" s="37" t="s">
        <v>113</v>
      </c>
      <c r="M7" s="37"/>
      <c r="N7" s="38" t="s">
        <v>114</v>
      </c>
      <c r="O7" s="38" t="s">
        <v>115</v>
      </c>
      <c r="P7" s="38">
        <v>3.15</v>
      </c>
      <c r="Q7" s="38">
        <v>137.43</v>
      </c>
      <c r="R7" s="38">
        <v>3200</v>
      </c>
      <c r="S7" s="38">
        <v>7007</v>
      </c>
      <c r="T7" s="38">
        <v>85.19</v>
      </c>
      <c r="U7" s="38">
        <v>82.25</v>
      </c>
      <c r="V7" s="38">
        <v>218</v>
      </c>
      <c r="W7" s="38">
        <v>1.93</v>
      </c>
      <c r="X7" s="38">
        <v>112.95</v>
      </c>
      <c r="Y7" s="38">
        <v>99.15</v>
      </c>
      <c r="Z7" s="38">
        <v>96.48</v>
      </c>
      <c r="AA7" s="38">
        <v>106.26</v>
      </c>
      <c r="AB7" s="38">
        <v>113.54</v>
      </c>
      <c r="AC7" s="38">
        <v>99.57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1197.82</v>
      </c>
      <c r="BL7" s="38">
        <v>1126.77</v>
      </c>
      <c r="BM7" s="38">
        <v>1044.8</v>
      </c>
      <c r="BN7" s="38">
        <v>1081.8</v>
      </c>
      <c r="BO7" s="38">
        <v>974.93</v>
      </c>
      <c r="BP7" s="38">
        <v>914.53</v>
      </c>
      <c r="BQ7" s="38">
        <v>106.37</v>
      </c>
      <c r="BR7" s="38">
        <v>103.41</v>
      </c>
      <c r="BS7" s="38">
        <v>100.82</v>
      </c>
      <c r="BT7" s="38">
        <v>85.76</v>
      </c>
      <c r="BU7" s="38">
        <v>107.86</v>
      </c>
      <c r="BV7" s="38">
        <v>51.03</v>
      </c>
      <c r="BW7" s="38">
        <v>50.9</v>
      </c>
      <c r="BX7" s="38">
        <v>50.82</v>
      </c>
      <c r="BY7" s="38">
        <v>52.19</v>
      </c>
      <c r="BZ7" s="38">
        <v>55.32</v>
      </c>
      <c r="CA7" s="38">
        <v>55.73</v>
      </c>
      <c r="CB7" s="38">
        <v>133.47</v>
      </c>
      <c r="CC7" s="38">
        <v>137.47</v>
      </c>
      <c r="CD7" s="38">
        <v>168.23</v>
      </c>
      <c r="CE7" s="38">
        <v>206.55</v>
      </c>
      <c r="CF7" s="38">
        <v>165.4</v>
      </c>
      <c r="CG7" s="38">
        <v>289.60000000000002</v>
      </c>
      <c r="CH7" s="38">
        <v>293.27</v>
      </c>
      <c r="CI7" s="38">
        <v>300.52</v>
      </c>
      <c r="CJ7" s="38">
        <v>296.14</v>
      </c>
      <c r="CK7" s="38">
        <v>283.17</v>
      </c>
      <c r="CL7" s="38">
        <v>276.77999999999997</v>
      </c>
      <c r="CM7" s="38">
        <v>70.510000000000005</v>
      </c>
      <c r="CN7" s="38">
        <v>69.23</v>
      </c>
      <c r="CO7" s="38">
        <v>64.099999999999994</v>
      </c>
      <c r="CP7" s="38">
        <v>67.95</v>
      </c>
      <c r="CQ7" s="38">
        <v>62.82</v>
      </c>
      <c r="CR7" s="38">
        <v>54.74</v>
      </c>
      <c r="CS7" s="38">
        <v>53.78</v>
      </c>
      <c r="CT7" s="38">
        <v>53.24</v>
      </c>
      <c r="CU7" s="38">
        <v>52.31</v>
      </c>
      <c r="CV7" s="38">
        <v>60.65</v>
      </c>
      <c r="CW7" s="38">
        <v>59.15</v>
      </c>
      <c r="CX7" s="38">
        <v>98.75</v>
      </c>
      <c r="CY7" s="38">
        <v>99.14</v>
      </c>
      <c r="CZ7" s="38">
        <v>99.13</v>
      </c>
      <c r="DA7" s="38">
        <v>99.12</v>
      </c>
      <c r="DB7" s="38">
        <v>98.17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金子 知樹</cp:lastModifiedBy>
  <cp:lastPrinted>2018-02-27T05:49:45Z</cp:lastPrinted>
  <dcterms:created xsi:type="dcterms:W3CDTF">2017-12-25T02:29:51Z</dcterms:created>
  <dcterms:modified xsi:type="dcterms:W3CDTF">2021-03-05T06:01:30Z</dcterms:modified>
</cp:coreProperties>
</file>