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a\soumu\02_財政係\11_財政状況各数値・財政事情・分析・公表・シミュレーション等\財政状況資料集\R6決算分\県提出（作業用）\提出（3.17修正）\"/>
    </mc:Choice>
  </mc:AlternateContent>
  <xr:revisionPtr revIDLastSave="0" documentId="13_ncr:1_{D0BC4D73-B96F-4123-9572-305FB971ADFD}"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U39" i="10"/>
  <c r="C39" i="10"/>
  <c r="CO38" i="10"/>
  <c r="BW38" i="10"/>
  <c r="BE38" i="10"/>
  <c r="U38" i="10"/>
  <c r="C38" i="10"/>
  <c r="CO37" i="10"/>
  <c r="BW37" i="10"/>
  <c r="BE37" i="10"/>
  <c r="U37" i="10"/>
  <c r="C37" i="10"/>
  <c r="CO36" i="10"/>
  <c r="BW36" i="10"/>
  <c r="BE36" i="10"/>
  <c r="C36" i="10"/>
  <c r="CO35" i="10"/>
  <c r="BW35" i="10"/>
  <c r="BE35" i="10"/>
  <c r="C35" i="10"/>
  <c r="CO34" i="10"/>
  <c r="BW34" i="10"/>
  <c r="BE34" i="10"/>
  <c r="C34" i="10"/>
  <c r="U34" i="10" s="1"/>
  <c r="U35" i="10" l="1"/>
  <c r="U36" i="10" s="1"/>
  <c r="AM34" i="10"/>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<sst xmlns="http://schemas.openxmlformats.org/spreadsheetml/2006/main" count="1146" uniqueCount="568">
  <si>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</si>
  <si>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</si>
  <si>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</si>
  <si>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</si>
  <si>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</si>
  <si>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</si>
  <si>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</si>
  <si>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</si>
  <si>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</si>
  <si>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</si>
  <si>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</si>
  <si>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</si>
  <si>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</si>
  <si>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</si>
  <si>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</si>
  <si>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</si>
  <si>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</si>
  <si>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</si>
  <si>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</si>
  <si>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</si>
  <si>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</si>
  <si>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</si>
  <si>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</si>
  <si>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</si>
  <si>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</si>
  <si>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</si>
  <si>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</si>
  <si>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</si>
  <si>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</si>
  <si>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</si>
  <si>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</si>
  <si>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</si>
  <si>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</si>
  <si>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</si>
  <si>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</si>
  <si>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</si>
  <si>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</si>
  <si>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</si>
  <si>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</si>
  <si>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</si>
  <si>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</si>
  <si>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</si>
  <si>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</si>
  <si>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</si>
  <si>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</si>
  <si>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</si>
  <si>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</si>
  <si>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</si>
  <si>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</si>
  <si>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</si>
  <si>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</si>
  <si>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</si>
  <si>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</si>
  <si>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</si>
  <si>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</si>
  <si>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</si>
  <si>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</si>
  <si>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</si>
  <si>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</si>
  <si>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</si>
  <si>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</si>
  <si>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</si>
  <si>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</si>
  <si>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</si>
  <si>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</si>
  <si>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</si>
  <si>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</si>
  <si>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</si>
  <si>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</si>
  <si>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</si>
  <si>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</si>
  <si>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</si>
  <si>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</si>
  <si>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</si>
  <si>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</si>
  <si>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</si>
  <si>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</si>
  <si>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</si>
  <si>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</si>
  <si>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</si>
  <si>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</si>
  <si>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</si>
  <si>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</si>
  <si>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</si>
  <si>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</si>
  <si>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</si>
  <si>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</si>
  <si>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</si>
  <si>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</si>
  <si>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</si>
  <si>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</si>
  <si>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</si>
  <si>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</si>
  <si>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</si>
  <si>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</si>
  <si>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</si>
  <si>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</si>
  <si>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</si>
  <si>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</si>
  <si>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</si>
  <si>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</si>
  <si>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</si>
  <si>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</si>
  <si>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</si>
  <si>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</si>
  <si>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</si>
  <si>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</si>
  <si>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</si>
  <si>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</si>
  <si>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</si>
  <si>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</si>
  <si>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</si>
  <si>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</si>
  <si>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</si>
  <si>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</si>
  <si>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</si>
  <si>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</si>
  <si>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</si>
  <si>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</si>
  <si>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</si>
  <si>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</si>
  <si>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</si>
  <si>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</si>
  <si>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</si>
  <si>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</si>
  <si>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</si>
  <si>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</si>
  <si>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</si>
  <si>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</si>
  <si>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</si>
  <si>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</si>
  <si>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</si>
  <si>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</si>
  <si>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</si>
  <si>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</si>
  <si>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</si>
  <si>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</si>
  <si>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</si>
  <si>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</si>
  <si>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</si>
  <si>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</si>
  <si>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</si>
  <si>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</si>
  <si>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</si>
  <si>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</si>
  <si>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</si>
  <si>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</si>
  <si>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</si>
  <si>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</si>
  <si>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</si>
  <si>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</si>
  <si>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</si>
  <si>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</si>
  <si>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</si>
  <si>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</si>
  <si>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</si>
  <si>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</si>
  <si>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</si>
  <si>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</si>
  <si>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</si>
  <si>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</si>
  <si>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</si>
  <si>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</si>
  <si>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</si>
  <si>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</si>
  <si>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</si>
  <si>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</si>
  <si>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</si>
  <si>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</si>
  <si>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</si>
  <si>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</si>
  <si>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</si>
  <si>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</si>
  <si>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</si>
  <si>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</si>
  <si>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</si>
  <si>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</si>
  <si>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</si>
  <si>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</si>
  <si>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</si>
  <si>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</si>
  <si>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</si>
  <si>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</si>
  <si>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</si>
  <si>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</si>
  <si>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</si>
  <si>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</si>
  <si>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</si>
  <si>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</si>
  <si>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</si>
  <si>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</si>
  <si>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</si>
  <si>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</si>
  <si>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</si>
  <si>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</si>
  <si>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</si>
  <si>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</si>
  <si>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</si>
  <si>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</si>
  <si>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</si>
  <si>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</si>
  <si>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</si>
  <si>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静岡県松崎町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</si>
  <si>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</si>
  <si>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</si>
  <si>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</si>
  <si>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</si>
  <si>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</si>
  <si>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</si>
  <si>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</si>
  <si>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</si>
  <si>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</si>
  <si>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</si>
  <si>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</si>
  <si>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</si>
  <si>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</si>
  <si>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</si>
  <si>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</si>
  <si>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</si>
  <si>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</si>
  <si>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</si>
  <si>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</si>
  <si>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</si>
  <si>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</si>
  <si>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</si>
  <si>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</si>
  <si>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</si>
  <si>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</si>
  <si>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</si>
  <si>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</si>
  <si>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</si>
  <si>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</si>
  <si>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</si>
  <si>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</si>
  <si>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</si>
  <si>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</si>
  <si>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</si>
  <si>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</si>
  <si>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</si>
  <si>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</si>
  <si>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</si>
  <si>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</si>
  <si>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</si>
  <si>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</si>
  <si>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</si>
  <si>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</si>
  <si>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</si>
  <si>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</si>
  <si>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</si>
  <si>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</si>
  <si>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</si>
  <si>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</si>
  <si>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</si>
  <si>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</si>
  <si>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</si>
  <si>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</si>
  <si>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</si>
  <si>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</si>
  <si>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</si>
  <si>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</si>
  <si>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</si>
  <si>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</si>
  <si>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</si>
  <si>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</si>
  <si>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</si>
  <si>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</si>
  <si>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</si>
  <si>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</si>
  <si>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</si>
  <si>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</si>
  <si>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</si>
  <si>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</si>
  <si>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</si>
  <si>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</si>
  <si>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</si>
  <si>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</si>
  <si>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</si>
  <si>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</si>
  <si>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</si>
  <si>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</si>
  <si>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</si>
  <si>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</si>
  <si>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</si>
  <si>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</si>
  <si>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</si>
  <si>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</si>
  <si>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</si>
  <si>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</si>
  <si>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</si>
  <si>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</si>
  <si>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</si>
  <si>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</si>
  <si>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</si>
  <si>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</si>
  <si>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</si>
  <si>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</si>
  <si>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</si>
  <si>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</si>
  <si>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</si>
  <si>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</si>
  <si>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</si>
  <si>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</si>
  <si>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</si>
  <si>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</si>
  <si>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</si>
  <si>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</si>
  <si>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</si>
  <si>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</si>
  <si>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</si>
  <si>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</si>
  <si>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</si>
  <si>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</si>
  <si>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</si>
  <si>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</si>
  <si>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</si>
  <si>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</si>
  <si>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</si>
  <si>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</si>
  <si>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</si>
  <si>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</si>
  <si>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</si>
  <si>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</si>
  <si>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</si>
  <si>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</si>
  <si>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</si>
  <si>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</si>
  <si>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</si>
  <si>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</si>
  <si>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</si>
  <si>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</si>
  <si>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</si>
  <si>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</si>
  <si>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</si>
  <si>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</si>
  <si>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</si>
  <si>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</si>
  <si>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</si>
  <si>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</si>
  <si>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</si>
  <si>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</si>
  <si>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</si>
  <si>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</si>
  <si>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</si>
  <si>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</si>
  <si>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</si>
  <si>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</si>
  <si>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</si>
  <si>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</si>
  <si>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</si>
  <si>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</si>
  <si>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</si>
  <si>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</si>
  <si>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</si>
  <si>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静岡県松崎町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</si>
  <si>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</si>
  <si>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</si>
  <si>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</si>
  <si>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</si>
  <si>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</si>
  <si>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</si>
  <si>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</si>
  <si>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</si>
  <si>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</si>
  <si>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</si>
  <si>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</si>
  <si>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</si>
  <si>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</si>
  <si>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</si>
  <si>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</si>
  <si>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</si>
  <si>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</si>
  <si>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</si>
  <si>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</si>
  <si>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</si>
  <si>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</si>
  <si>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</si>
  <si>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</si>
  <si>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</si>
  <si>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</si>
  <si>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</si>
  <si>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</si>
  <si>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</si>
  <si>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</si>
  <si>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</si>
  <si>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</si>
  <si>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</si>
  <si>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</si>
  <si>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</si>
  <si>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</si>
  <si>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</si>
  <si>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</si>
  <si>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</si>
  <si>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温泉事業会計</t>
    <phoneticPr fontId="5"/>
  </si>
  <si>
    <t>伊豆まつざき荘事業会計</t>
    <phoneticPr fontId="5"/>
  </si>
  <si>
    <t>岩地漁業集落排水事業会計</t>
    <phoneticPr fontId="5"/>
  </si>
  <si>
    <t>石部農業集落排水事業会計</t>
    <phoneticPr fontId="5"/>
  </si>
  <si>
    <t>雲見漁業集落排水事業会計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</si>
  <si>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</si>
  <si>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</si>
  <si>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</si>
  <si>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</si>
  <si>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</si>
  <si>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</si>
  <si>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</si>
  <si>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</si>
  <si>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</si>
  <si>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</si>
  <si>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</si>
  <si>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</si>
  <si>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</si>
  <si>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</si>
  <si>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</si>
  <si>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</si>
  <si>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</si>
  <si>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</si>
  <si>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</si>
  <si>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</si>
  <si>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</si>
  <si>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</si>
  <si>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</si>
  <si>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</si>
  <si>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</si>
  <si>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</si>
  <si>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</si>
  <si>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</si>
  <si>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</si>
  <si>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</si>
  <si>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</si>
  <si>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</si>
  <si>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</si>
  <si>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</si>
  <si>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</si>
  <si>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</si>
  <si>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</si>
  <si>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</si>
  <si>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</si>
  <si>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</si>
  <si>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</si>
  <si>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</si>
  <si>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</si>
  <si>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</si>
  <si>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</si>
  <si>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</si>
  <si>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</si>
  <si>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</si>
  <si>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</si>
  <si>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</si>
  <si>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</si>
  <si>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</si>
  <si>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</si>
  <si>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</si>
  <si>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</si>
  <si>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</si>
  <si>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</si>
  <si>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</si>
  <si>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</si>
  <si>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</si>
  <si>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</si>
  <si>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</si>
  <si>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</si>
  <si>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</si>
  <si>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</si>
  <si>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</si>
  <si>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</si>
  <si>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</si>
  <si>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</si>
  <si>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</si>
  <si>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</si>
  <si>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</si>
  <si>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</si>
  <si>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</si>
  <si>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</si>
  <si>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</si>
  <si>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</si>
  <si>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</si>
  <si>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</si>
  <si>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</si>
  <si>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</si>
  <si>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</si>
  <si>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</si>
  <si>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</si>
  <si>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</si>
  <si>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</si>
  <si>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</si>
  <si>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</si>
  <si>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</si>
  <si>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</si>
  <si>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</si>
  <si>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</si>
  <si>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</si>
  <si>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</si>
  <si>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</si>
  <si>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</si>
  <si>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</si>
  <si>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</si>
  <si>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</si>
  <si>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</si>
  <si>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</si>
  <si>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</si>
  <si>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</si>
  <si>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</si>
  <si>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</si>
  <si>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</si>
  <si>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</si>
  <si>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</si>
  <si>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</si>
  <si>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</si>
  <si>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</si>
  <si>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</si>
  <si>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</si>
  <si>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</si>
  <si>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</si>
  <si>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</si>
  <si>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</si>
  <si>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</si>
  <si>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</si>
  <si>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</si>
  <si>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</si>
  <si>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</si>
  <si>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</si>
  <si>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</si>
  <si>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</si>
  <si>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</si>
  <si>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</si>
  <si>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</si>
  <si>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</si>
  <si>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</si>
  <si>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</si>
  <si>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</si>
  <si>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</si>
  <si>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</si>
  <si>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</si>
  <si>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2.16</t>
  </si>
  <si>
    <t>▲ 4.07</t>
  </si>
  <si>
    <t>▲ 3.99</t>
  </si>
  <si>
    <t>温泉事業会計</t>
  </si>
  <si>
    <t>一般会計</t>
  </si>
  <si>
    <t>伊豆まつざき荘事業会計</t>
  </si>
  <si>
    <t>水道事業会計</t>
  </si>
  <si>
    <t>介護保険特別会計</t>
  </si>
  <si>
    <t>岩地漁業集落排水事業会計</t>
  </si>
  <si>
    <t>雲見漁業集落排水事業会計</t>
  </si>
  <si>
    <t>石部農業集落排水事業会計</t>
  </si>
  <si>
    <t>その他会計（赤字）</t>
  </si>
  <si>
    <t>その他会計（黒字）</t>
  </si>
  <si>
    <t>R02</t>
    <phoneticPr fontId="5"/>
  </si>
  <si>
    <t>R03</t>
    <phoneticPr fontId="5"/>
  </si>
  <si>
    <t>R04</t>
    <phoneticPr fontId="5"/>
  </si>
  <si>
    <t>R05</t>
    <phoneticPr fontId="5"/>
  </si>
  <si>
    <t>R06</t>
    <phoneticPr fontId="5"/>
  </si>
  <si>
    <t>松崎町公共施設整備基金</t>
    <rPh sb="0" eb="3">
      <t>マツザキチョウ</t>
    </rPh>
    <rPh sb="3" eb="5">
      <t>コウキョウ</t>
    </rPh>
    <rPh sb="5" eb="7">
      <t>シセツ</t>
    </rPh>
    <rPh sb="7" eb="9">
      <t>セイビ</t>
    </rPh>
    <rPh sb="9" eb="11">
      <t>キキン</t>
    </rPh>
    <phoneticPr fontId="5"/>
  </si>
  <si>
    <t>松崎町文教施設整備基金</t>
    <rPh sb="0" eb="3">
      <t>マツザキチョウ</t>
    </rPh>
    <rPh sb="3" eb="5">
      <t>ブンキョウ</t>
    </rPh>
    <rPh sb="5" eb="7">
      <t>シセツ</t>
    </rPh>
    <rPh sb="7" eb="9">
      <t>セイビ</t>
    </rPh>
    <rPh sb="9" eb="11">
      <t>キキン</t>
    </rPh>
    <phoneticPr fontId="5"/>
  </si>
  <si>
    <t>松崎町ふるさと応援基金</t>
    <rPh sb="0" eb="3">
      <t>マツザキチョウ</t>
    </rPh>
    <rPh sb="7" eb="9">
      <t>オウエン</t>
    </rPh>
    <rPh sb="9" eb="11">
      <t>キキン</t>
    </rPh>
    <phoneticPr fontId="5"/>
  </si>
  <si>
    <t>松崎町過疎地域持続的発展特別事業基金</t>
    <rPh sb="0" eb="3">
      <t>マツザキチョウ</t>
    </rPh>
    <rPh sb="3" eb="5">
      <t>カソ</t>
    </rPh>
    <rPh sb="5" eb="7">
      <t>チイキ</t>
    </rPh>
    <rPh sb="7" eb="10">
      <t>ジゾクテキ</t>
    </rPh>
    <rPh sb="10" eb="12">
      <t>ハッテン</t>
    </rPh>
    <rPh sb="12" eb="14">
      <t>トクベツ</t>
    </rPh>
    <rPh sb="14" eb="16">
      <t>ジギョウ</t>
    </rPh>
    <rPh sb="16" eb="18">
      <t>キキン</t>
    </rPh>
    <phoneticPr fontId="5"/>
  </si>
  <si>
    <t>松崎町森林環境譲与税基金</t>
    <rPh sb="0" eb="3">
      <t>マツザキチョウ</t>
    </rPh>
    <rPh sb="3" eb="5">
      <t>シンリン</t>
    </rPh>
    <rPh sb="5" eb="7">
      <t>カンキョウ</t>
    </rPh>
    <rPh sb="7" eb="10">
      <t>ジョウヨゼイ</t>
    </rPh>
    <rPh sb="10" eb="12">
      <t>キキン</t>
    </rPh>
    <phoneticPr fontId="5"/>
  </si>
  <si>
    <t>－</t>
    <phoneticPr fontId="2"/>
  </si>
  <si>
    <t>西豆衛生プラント組合</t>
    <rPh sb="0" eb="1">
      <t>ニシ</t>
    </rPh>
    <rPh sb="1" eb="2">
      <t>ズ</t>
    </rPh>
    <rPh sb="2" eb="4">
      <t>エイセイ</t>
    </rPh>
    <rPh sb="8" eb="10">
      <t>クミアイ</t>
    </rPh>
    <phoneticPr fontId="2"/>
  </si>
  <si>
    <t>下田地区消防組合</t>
    <rPh sb="0" eb="2">
      <t>シモダ</t>
    </rPh>
    <rPh sb="2" eb="4">
      <t>チク</t>
    </rPh>
    <rPh sb="4" eb="6">
      <t>ショウボウ</t>
    </rPh>
    <rPh sb="6" eb="8">
      <t>クミアイ</t>
    </rPh>
    <phoneticPr fontId="2"/>
  </si>
  <si>
    <t>一部事務組合下田メディカルセンター（事業会計分）</t>
    <rPh sb="0" eb="2">
      <t>イチブ</t>
    </rPh>
    <rPh sb="2" eb="4">
      <t>ジム</t>
    </rPh>
    <rPh sb="4" eb="6">
      <t>クミアイ</t>
    </rPh>
    <rPh sb="6" eb="8">
      <t>シモダ</t>
    </rPh>
    <rPh sb="18" eb="20">
      <t>ジギョウ</t>
    </rPh>
    <rPh sb="20" eb="22">
      <t>カイケイ</t>
    </rPh>
    <rPh sb="22" eb="23">
      <t>ブン</t>
    </rPh>
    <phoneticPr fontId="2"/>
  </si>
  <si>
    <t>一部事務組合下田メディカルセンター（普通会計分）</t>
    <rPh sb="0" eb="2">
      <t>イチブ</t>
    </rPh>
    <rPh sb="2" eb="4">
      <t>ジム</t>
    </rPh>
    <rPh sb="4" eb="6">
      <t>クミアイ</t>
    </rPh>
    <rPh sb="6" eb="8">
      <t>シモダ</t>
    </rPh>
    <rPh sb="18" eb="20">
      <t>フツウ</t>
    </rPh>
    <rPh sb="20" eb="22">
      <t>カイケイ</t>
    </rPh>
    <rPh sb="22" eb="23">
      <t>ブン</t>
    </rPh>
    <phoneticPr fontId="2"/>
  </si>
  <si>
    <t>静岡県市町総合事務組合</t>
    <rPh sb="0" eb="3">
      <t>シズオカケン</t>
    </rPh>
    <rPh sb="3" eb="5">
      <t>シチョウ</t>
    </rPh>
    <rPh sb="5" eb="7">
      <t>ソウゴウ</t>
    </rPh>
    <rPh sb="7" eb="9">
      <t>ジム</t>
    </rPh>
    <rPh sb="9" eb="11">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</si>
  <si>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</si>
  <si>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</si>
  <si>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静岡県地方税滞納整理機構</t>
    <rPh sb="0" eb="3">
      <t>シズオカケン</t>
    </rPh>
    <rPh sb="3" eb="6">
      <t>チホウゼイ</t>
    </rPh>
    <rPh sb="6" eb="8">
      <t>タイノウ</t>
    </rPh>
    <rPh sb="8" eb="10">
      <t>セイリ</t>
    </rPh>
    <rPh sb="10" eb="12">
      <t>キコウ</t>
    </rPh>
    <phoneticPr fontId="2"/>
  </si>
  <si>
    <t>南伊豆地域清掃施設組合</t>
    <rPh sb="0" eb="3">
      <t>ミナミイズ</t>
    </rPh>
    <rPh sb="3" eb="5">
      <t>チイキ</t>
    </rPh>
    <rPh sb="5" eb="7">
      <t>セイソウ</t>
    </rPh>
    <rPh sb="7" eb="9">
      <t>シセツ</t>
    </rPh>
    <rPh sb="9" eb="11">
      <t>クミアイ</t>
    </rPh>
    <phoneticPr fontId="2"/>
  </si>
  <si>
    <t>（一財）松崎町振興公社</t>
    <rPh sb="1" eb="2">
      <t>イチ</t>
    </rPh>
    <rPh sb="2" eb="3">
      <t>ザイ</t>
    </rPh>
    <rPh sb="4" eb="7">
      <t>マツザキチョウ</t>
    </rPh>
    <rPh sb="7" eb="9">
      <t>シンコウ</t>
    </rPh>
    <rPh sb="9" eb="11">
      <t>コウシャ</t>
    </rPh>
    <phoneticPr fontId="2"/>
  </si>
  <si>
    <t>法適用企業</t>
    <rPh sb="0" eb="1">
      <t>ホウ</t>
    </rPh>
    <rPh sb="1" eb="3">
      <t>テキヨウ</t>
    </rPh>
    <rPh sb="3" eb="5">
      <t>キギョウ</t>
    </rPh>
    <phoneticPr fontId="2"/>
  </si>
  <si>
    <t>▲０</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</si>
</sst>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38D-46F2-A2E0-51B325CFD1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50315</c:v>
                </c:pt>
                <c:pt idx="1">
                  <c:v>39374</c:v>
                </c:pt>
                <c:pt idx="2">
                  <c:v>47802</c:v>
                </c:pt>
                <c:pt idx="3">
                  <c:v>57799</c:v>
                </c:pt>
                <c:pt idx="4">
                  <c:v>112764</c:v>
                </c:pt>
              </c:numCache>
            </c:numRef>
          </c:val>
          <c:smooth val="0"/>
          <c:extLst>
            <c:ext xmlns:c16="http://schemas.microsoft.com/office/drawing/2014/chart" uri="{C3380CC4-5D6E-409C-BE32-E72D297353CC}">
              <c16:uniqueId val="{00000001-738D-46F2-A2E0-51B325CFD1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5.69</c:v>
                </c:pt>
                <c:pt idx="1">
                  <c:v>3.79</c:v>
                </c:pt>
                <c:pt idx="2">
                  <c:v>5.17</c:v>
                </c:pt>
                <c:pt idx="3">
                  <c:v>5.79</c:v>
                </c:pt>
                <c:pt idx="4">
                  <c:v>5.43</c:v>
                </c:pt>
              </c:numCache>
            </c:numRef>
          </c:val>
          <c:extLst>
            <c:ext xmlns:c16="http://schemas.microsoft.com/office/drawing/2014/chart" uri="{C3380CC4-5D6E-409C-BE32-E72D297353CC}">
              <c16:uniqueId val="{00000000-9464-438E-8261-0FC900BCC8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48.83</c:v>
                </c:pt>
                <c:pt idx="1">
                  <c:v>54.5</c:v>
                </c:pt>
                <c:pt idx="2">
                  <c:v>52.51</c:v>
                </c:pt>
                <c:pt idx="3">
                  <c:v>48.43</c:v>
                </c:pt>
                <c:pt idx="4">
                  <c:v>43.49</c:v>
                </c:pt>
              </c:numCache>
            </c:numRef>
          </c:val>
          <c:extLst>
            <c:ext xmlns:c16="http://schemas.microsoft.com/office/drawing/2014/chart" uri="{C3380CC4-5D6E-409C-BE32-E72D297353CC}">
              <c16:uniqueId val="{00000001-9464-438E-8261-0FC900BCC8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2.88</c:v>
                </c:pt>
                <c:pt idx="1">
                  <c:v>7.92</c:v>
                </c:pt>
                <c:pt idx="2">
                  <c:v>-2.16</c:v>
                </c:pt>
                <c:pt idx="3">
                  <c:v>-4.07</c:v>
                </c:pt>
                <c:pt idx="4">
                  <c:v>-3.99</c:v>
                </c:pt>
              </c:numCache>
            </c:numRef>
          </c:val>
          <c:smooth val="0"/>
          <c:extLst>
            <c:ext xmlns:c16="http://schemas.microsoft.com/office/drawing/2014/chart" uri="{C3380CC4-5D6E-409C-BE32-E72D297353CC}">
              <c16:uniqueId val="{00000002-9464-438E-8261-0FC900BCC8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c:v>
                </c:pt>
                <c:pt idx="2">
                  <c:v>#N/A</c:v>
                </c:pt>
                <c:pt idx="3">
                  <c:v>1.19</c:v>
                </c:pt>
                <c:pt idx="4">
                  <c:v>#N/A</c:v>
                </c:pt>
                <c:pt idx="5">
                  <c:v>0.56999999999999995</c:v>
                </c:pt>
                <c:pt idx="6">
                  <c:v>#N/A</c:v>
                </c:pt>
                <c:pt idx="7">
                  <c:v>1.62</c:v>
                </c:pt>
                <c:pt idx="8">
                  <c:v>#N/A</c:v>
                </c:pt>
                <c:pt idx="9">
                  <c:v>0.18</c:v>
                </c:pt>
              </c:numCache>
            </c:numRef>
          </c:val>
          <c:extLst>
            <c:ext xmlns:c16="http://schemas.microsoft.com/office/drawing/2014/chart" uri="{C3380CC4-5D6E-409C-BE32-E72D297353CC}">
              <c16:uniqueId val="{00000000-B867-4A31-9DC4-74A7B85231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67-4A31-9DC4-74A7B85231A0}"/>
            </c:ext>
          </c:extLst>
        </c:ser>
        <c:ser>
          <c:idx val="2"/>
          <c:order val="2"/>
          <c:tx>
            <c:strRef>
              <c:f>データシート!$A$29</c:f>
              <c:strCache>
                <c:ptCount val="1"/>
                <c:pt idx="0">
                  <c:v>石部農業集落排水事業会計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0.56999999999999995</c:v>
                </c:pt>
              </c:numCache>
            </c:numRef>
          </c:val>
          <c:extLst>
            <c:ext xmlns:c16="http://schemas.microsoft.com/office/drawing/2014/chart" uri="{C3380CC4-5D6E-409C-BE32-E72D297353CC}">
              <c16:uniqueId val="{00000002-B867-4A31-9DC4-74A7B85231A0}"/>
            </c:ext>
          </c:extLst>
        </c:ser>
        <c:ser>
          <c:idx val="3"/>
          <c:order val="3"/>
          <c:tx>
            <c:strRef>
              <c:f>データシート!$A$30</c:f>
              <c:strCache>
                <c:ptCount val="1"/>
                <c:pt idx="0">
                  <c:v>雲見漁業集落排水事業会計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0.59</c:v>
                </c:pt>
              </c:numCache>
            </c:numRef>
          </c:val>
          <c:extLst>
            <c:ext xmlns:c16="http://schemas.microsoft.com/office/drawing/2014/chart" uri="{C3380CC4-5D6E-409C-BE32-E72D297353CC}">
              <c16:uniqueId val="{00000003-B867-4A31-9DC4-74A7B85231A0}"/>
            </c:ext>
          </c:extLst>
        </c:ser>
        <c:ser>
          <c:idx val="4"/>
          <c:order val="4"/>
          <c:tx>
            <c:strRef>
              <c:f>データシート!$A$31</c:f>
              <c:strCache>
                <c:ptCount val="1"/>
                <c:pt idx="0">
                  <c:v>岩地漁業集落排水事業会計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4-B867-4A31-9DC4-74A7B85231A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1.71</c:v>
                </c:pt>
                <c:pt idx="4">
                  <c:v>#N/A</c:v>
                </c:pt>
                <c:pt idx="5">
                  <c:v>2.92</c:v>
                </c:pt>
                <c:pt idx="6">
                  <c:v>#N/A</c:v>
                </c:pt>
                <c:pt idx="7">
                  <c:v>3.51</c:v>
                </c:pt>
                <c:pt idx="8">
                  <c:v>#N/A</c:v>
                </c:pt>
                <c:pt idx="9">
                  <c:v>2.48</c:v>
                </c:pt>
              </c:numCache>
            </c:numRef>
          </c:val>
          <c:extLst>
            <c:ext xmlns:c16="http://schemas.microsoft.com/office/drawing/2014/chart" uri="{C3380CC4-5D6E-409C-BE32-E72D297353CC}">
              <c16:uniqueId val="{00000005-B867-4A31-9DC4-74A7B85231A0}"/>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2.97</c:v>
                </c:pt>
                <c:pt idx="2">
                  <c:v>#N/A</c:v>
                </c:pt>
                <c:pt idx="3">
                  <c:v>2.37</c:v>
                </c:pt>
                <c:pt idx="4">
                  <c:v>#N/A</c:v>
                </c:pt>
                <c:pt idx="5">
                  <c:v>2.13</c:v>
                </c:pt>
                <c:pt idx="6">
                  <c:v>#N/A</c:v>
                </c:pt>
                <c:pt idx="7">
                  <c:v>2.4300000000000002</c:v>
                </c:pt>
                <c:pt idx="8">
                  <c:v>#N/A</c:v>
                </c:pt>
                <c:pt idx="9">
                  <c:v>3.36</c:v>
                </c:pt>
              </c:numCache>
            </c:numRef>
          </c:val>
          <c:extLst>
            <c:ext xmlns:c16="http://schemas.microsoft.com/office/drawing/2014/chart" uri="{C3380CC4-5D6E-409C-BE32-E72D297353CC}">
              <c16:uniqueId val="{00000006-B867-4A31-9DC4-74A7B85231A0}"/>
            </c:ext>
          </c:extLst>
        </c:ser>
        <c:ser>
          <c:idx val="7"/>
          <c:order val="7"/>
          <c:tx>
            <c:strRef>
              <c:f>データシート!$A$34</c:f>
              <c:strCache>
                <c:ptCount val="1"/>
                <c:pt idx="0">
                  <c:v>伊豆まつざき荘事業会計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2.58</c:v>
                </c:pt>
                <c:pt idx="2">
                  <c:v>#N/A</c:v>
                </c:pt>
                <c:pt idx="3">
                  <c:v>1.88</c:v>
                </c:pt>
                <c:pt idx="4">
                  <c:v>#N/A</c:v>
                </c:pt>
                <c:pt idx="5">
                  <c:v>2.6</c:v>
                </c:pt>
                <c:pt idx="6">
                  <c:v>#N/A</c:v>
                </c:pt>
                <c:pt idx="7">
                  <c:v>2.82</c:v>
                </c:pt>
                <c:pt idx="8">
                  <c:v>#N/A</c:v>
                </c:pt>
                <c:pt idx="9">
                  <c:v>3.41</c:v>
                </c:pt>
              </c:numCache>
            </c:numRef>
          </c:val>
          <c:extLst>
            <c:ext xmlns:c16="http://schemas.microsoft.com/office/drawing/2014/chart" uri="{C3380CC4-5D6E-409C-BE32-E72D297353CC}">
              <c16:uniqueId val="{00000007-B867-4A31-9DC4-74A7B85231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5.68</c:v>
                </c:pt>
                <c:pt idx="2">
                  <c:v>#N/A</c:v>
                </c:pt>
                <c:pt idx="3">
                  <c:v>3.79</c:v>
                </c:pt>
                <c:pt idx="4">
                  <c:v>#N/A</c:v>
                </c:pt>
                <c:pt idx="5">
                  <c:v>5.17</c:v>
                </c:pt>
                <c:pt idx="6">
                  <c:v>#N/A</c:v>
                </c:pt>
                <c:pt idx="7">
                  <c:v>5.78</c:v>
                </c:pt>
                <c:pt idx="8">
                  <c:v>#N/A</c:v>
                </c:pt>
                <c:pt idx="9">
                  <c:v>5.42</c:v>
                </c:pt>
              </c:numCache>
            </c:numRef>
          </c:val>
          <c:extLst>
            <c:ext xmlns:c16="http://schemas.microsoft.com/office/drawing/2014/chart" uri="{C3380CC4-5D6E-409C-BE32-E72D297353CC}">
              <c16:uniqueId val="{00000008-B867-4A31-9DC4-74A7B85231A0}"/>
            </c:ext>
          </c:extLst>
        </c:ser>
        <c:ser>
          <c:idx val="9"/>
          <c:order val="9"/>
          <c:tx>
            <c:strRef>
              <c:f>データシート!$A$36</c:f>
              <c:strCache>
                <c:ptCount val="1"/>
                <c:pt idx="0">
                  <c:v>温泉事業会計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23.07</c:v>
                </c:pt>
                <c:pt idx="2">
                  <c:v>#N/A</c:v>
                </c:pt>
                <c:pt idx="3">
                  <c:v>22.44</c:v>
                </c:pt>
                <c:pt idx="4">
                  <c:v>#N/A</c:v>
                </c:pt>
                <c:pt idx="5">
                  <c:v>24.4</c:v>
                </c:pt>
                <c:pt idx="6">
                  <c:v>#N/A</c:v>
                </c:pt>
                <c:pt idx="7">
                  <c:v>24.52</c:v>
                </c:pt>
                <c:pt idx="8">
                  <c:v>#N/A</c:v>
                </c:pt>
                <c:pt idx="9">
                  <c:v>19.97</c:v>
                </c:pt>
              </c:numCache>
            </c:numRef>
          </c:val>
          <c:extLst>
            <c:ext xmlns:c16="http://schemas.microsoft.com/office/drawing/2014/chart" uri="{C3380CC4-5D6E-409C-BE32-E72D297353CC}">
              <c16:uniqueId val="{00000009-B867-4A31-9DC4-74A7B85231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297</c:v>
                </c:pt>
                <c:pt idx="5">
                  <c:v>268</c:v>
                </c:pt>
                <c:pt idx="8">
                  <c:v>266</c:v>
                </c:pt>
                <c:pt idx="11">
                  <c:v>259</c:v>
                </c:pt>
                <c:pt idx="14">
                  <c:v>244</c:v>
                </c:pt>
              </c:numCache>
            </c:numRef>
          </c:val>
          <c:extLst>
            <c:ext xmlns:c16="http://schemas.microsoft.com/office/drawing/2014/chart" uri="{C3380CC4-5D6E-409C-BE32-E72D297353CC}">
              <c16:uniqueId val="{00000000-B76E-40EB-88BA-6063F68DD4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6E-40EB-88BA-6063F68DD4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B76E-40EB-88BA-6063F68DD4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35</c:v>
                </c:pt>
                <c:pt idx="6">
                  <c:v>23</c:v>
                </c:pt>
                <c:pt idx="9">
                  <c:v>24</c:v>
                </c:pt>
                <c:pt idx="12">
                  <c:v>26</c:v>
                </c:pt>
              </c:numCache>
            </c:numRef>
          </c:val>
          <c:extLst>
            <c:ext xmlns:c16="http://schemas.microsoft.com/office/drawing/2014/chart" uri="{C3380CC4-5D6E-409C-BE32-E72D297353CC}">
              <c16:uniqueId val="{00000003-B76E-40EB-88BA-6063F68DD4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7</c:v>
                </c:pt>
                <c:pt idx="6">
                  <c:v>13</c:v>
                </c:pt>
                <c:pt idx="9">
                  <c:v>19</c:v>
                </c:pt>
                <c:pt idx="12">
                  <c:v>20</c:v>
                </c:pt>
              </c:numCache>
            </c:numRef>
          </c:val>
          <c:extLst>
            <c:ext xmlns:c16="http://schemas.microsoft.com/office/drawing/2014/chart" uri="{C3380CC4-5D6E-409C-BE32-E72D297353CC}">
              <c16:uniqueId val="{00000004-B76E-40EB-88BA-6063F68DD4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6E-40EB-88BA-6063F68DD4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6E-40EB-88BA-6063F68DD4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c:v>
                </c:pt>
                <c:pt idx="3">
                  <c:v>339</c:v>
                </c:pt>
                <c:pt idx="6">
                  <c:v>351</c:v>
                </c:pt>
                <c:pt idx="9">
                  <c:v>348</c:v>
                </c:pt>
                <c:pt idx="12">
                  <c:v>320</c:v>
                </c:pt>
              </c:numCache>
            </c:numRef>
          </c:val>
          <c:extLst>
            <c:ext xmlns:c16="http://schemas.microsoft.com/office/drawing/2014/chart" uri="{C3380CC4-5D6E-409C-BE32-E72D297353CC}">
              <c16:uniqueId val="{00000007-B76E-40EB-88BA-6063F68DD4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c:v>
                </c:pt>
                <c:pt idx="2">
                  <c:v>#N/A</c:v>
                </c:pt>
                <c:pt idx="3">
                  <c:v>#N/A</c:v>
                </c:pt>
                <c:pt idx="4">
                  <c:v>119</c:v>
                </c:pt>
                <c:pt idx="5">
                  <c:v>#N/A</c:v>
                </c:pt>
                <c:pt idx="6">
                  <c:v>#N/A</c:v>
                </c:pt>
                <c:pt idx="7">
                  <c:v>127</c:v>
                </c:pt>
                <c:pt idx="8">
                  <c:v>#N/A</c:v>
                </c:pt>
                <c:pt idx="9">
                  <c:v>#N/A</c:v>
                </c:pt>
                <c:pt idx="10">
                  <c:v>138</c:v>
                </c:pt>
                <c:pt idx="11">
                  <c:v>#N/A</c:v>
                </c:pt>
                <c:pt idx="12">
                  <c:v>#N/A</c:v>
                </c:pt>
                <c:pt idx="13">
                  <c:v>128</c:v>
                </c:pt>
                <c:pt idx="14">
                  <c:v>#N/A</c:v>
                </c:pt>
              </c:numCache>
            </c:numRef>
          </c:val>
          <c:smooth val="0"/>
          <c:extLst>
            <c:ext xmlns:c16="http://schemas.microsoft.com/office/drawing/2014/chart" uri="{C3380CC4-5D6E-409C-BE32-E72D297353CC}">
              <c16:uniqueId val="{00000008-B76E-40EB-88BA-6063F68DD4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2692</c:v>
                </c:pt>
                <c:pt idx="5">
                  <c:v>2568</c:v>
                </c:pt>
                <c:pt idx="8">
                  <c:v>2401</c:v>
                </c:pt>
                <c:pt idx="11">
                  <c:v>2223</c:v>
                </c:pt>
                <c:pt idx="14">
                  <c:v>2247</c:v>
                </c:pt>
              </c:numCache>
            </c:numRef>
          </c:val>
          <c:extLst>
            <c:ext xmlns:c16="http://schemas.microsoft.com/office/drawing/2014/chart" uri="{C3380CC4-5D6E-409C-BE32-E72D297353CC}">
              <c16:uniqueId val="{00000000-92EB-4683-8092-1F39665A99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2EB-4683-8092-1F39665A99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2063</c:v>
                </c:pt>
                <c:pt idx="5">
                  <c:v>2368</c:v>
                </c:pt>
                <c:pt idx="8">
                  <c:v>2234</c:v>
                </c:pt>
                <c:pt idx="11">
                  <c:v>2036</c:v>
                </c:pt>
                <c:pt idx="14">
                  <c:v>1802</c:v>
                </c:pt>
              </c:numCache>
            </c:numRef>
          </c:val>
          <c:extLst>
            <c:ext xmlns:c16="http://schemas.microsoft.com/office/drawing/2014/chart" uri="{C3380CC4-5D6E-409C-BE32-E72D297353CC}">
              <c16:uniqueId val="{00000002-92EB-4683-8092-1F39665A99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EB-4683-8092-1F39665A99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EB-4683-8092-1F39665A99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EB-4683-8092-1F39665A99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995</c:v>
                </c:pt>
                <c:pt idx="3">
                  <c:v>983</c:v>
                </c:pt>
                <c:pt idx="6">
                  <c:v>961</c:v>
                </c:pt>
                <c:pt idx="9">
                  <c:v>958</c:v>
                </c:pt>
                <c:pt idx="12">
                  <c:v>981</c:v>
                </c:pt>
              </c:numCache>
            </c:numRef>
          </c:val>
          <c:extLst>
            <c:ext xmlns:c16="http://schemas.microsoft.com/office/drawing/2014/chart" uri="{C3380CC4-5D6E-409C-BE32-E72D297353CC}">
              <c16:uniqueId val="{00000006-92EB-4683-8092-1F39665A99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c:v>
                </c:pt>
                <c:pt idx="3">
                  <c:v>188</c:v>
                </c:pt>
                <c:pt idx="6">
                  <c:v>183</c:v>
                </c:pt>
                <c:pt idx="9">
                  <c:v>182</c:v>
                </c:pt>
                <c:pt idx="12">
                  <c:v>169</c:v>
                </c:pt>
              </c:numCache>
            </c:numRef>
          </c:val>
          <c:extLst>
            <c:ext xmlns:c16="http://schemas.microsoft.com/office/drawing/2014/chart" uri="{C3380CC4-5D6E-409C-BE32-E72D297353CC}">
              <c16:uniqueId val="{00000007-92EB-4683-8092-1F39665A99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c:v>
                </c:pt>
                <c:pt idx="3">
                  <c:v>27</c:v>
                </c:pt>
                <c:pt idx="6">
                  <c:v>16</c:v>
                </c:pt>
                <c:pt idx="9">
                  <c:v>25</c:v>
                </c:pt>
                <c:pt idx="12">
                  <c:v>21</c:v>
                </c:pt>
              </c:numCache>
            </c:numRef>
          </c:val>
          <c:extLst>
            <c:ext xmlns:c16="http://schemas.microsoft.com/office/drawing/2014/chart" uri="{C3380CC4-5D6E-409C-BE32-E72D297353CC}">
              <c16:uniqueId val="{00000008-92EB-4683-8092-1F39665A99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54</c:v>
                </c:pt>
                <c:pt idx="3">
                  <c:v>48</c:v>
                </c:pt>
                <c:pt idx="6">
                  <c:v>43</c:v>
                </c:pt>
                <c:pt idx="9">
                  <c:v>37</c:v>
                </c:pt>
                <c:pt idx="12">
                  <c:v>32</c:v>
                </c:pt>
              </c:numCache>
            </c:numRef>
          </c:val>
          <c:extLst>
            <c:ext xmlns:c16="http://schemas.microsoft.com/office/drawing/2014/chart" uri="{C3380CC4-5D6E-409C-BE32-E72D297353CC}">
              <c16:uniqueId val="{00000009-92EB-4683-8092-1F39665A99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3079</c:v>
                </c:pt>
                <c:pt idx="3">
                  <c:v>2898</c:v>
                </c:pt>
                <c:pt idx="6">
                  <c:v>2692</c:v>
                </c:pt>
                <c:pt idx="9">
                  <c:v>2433</c:v>
                </c:pt>
                <c:pt idx="12">
                  <c:v>2513</c:v>
                </c:pt>
              </c:numCache>
            </c:numRef>
          </c:val>
          <c:extLst>
            <c:ext xmlns:c16="http://schemas.microsoft.com/office/drawing/2014/chart" uri="{C3380CC4-5D6E-409C-BE32-E72D297353CC}">
              <c16:uniqueId val="{0000000A-92EB-4683-8092-1F39665A99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2EB-4683-8092-1F39665A99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1374</c:v>
                </c:pt>
                <c:pt idx="1">
                  <c:v>1254</c:v>
                </c:pt>
                <c:pt idx="2">
                  <c:v>1154</c:v>
                </c:pt>
              </c:numCache>
            </c:numRef>
          </c:val>
          <c:extLst>
            <c:ext xmlns:c16="http://schemas.microsoft.com/office/drawing/2014/chart" uri="{C3380CC4-5D6E-409C-BE32-E72D297353CC}">
              <c16:uniqueId val="{00000000-3193-4FBC-B208-95D7E8A48B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193-4FBC-B208-95D7E8A48B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862</c:v>
                </c:pt>
                <c:pt idx="1">
                  <c:v>783</c:v>
                </c:pt>
                <c:pt idx="2">
                  <c:v>778</c:v>
                </c:pt>
              </c:numCache>
            </c:numRef>
          </c:val>
          <c:extLst>
            <c:ext xmlns:c16="http://schemas.microsoft.com/office/drawing/2014/chart" uri="{C3380CC4-5D6E-409C-BE32-E72D297353CC}">
              <c16:uniqueId val="{00000002-3193-4FBC-B208-95D7E8A48B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構造において大きく影響するのは、元利償還金及び算入公債費等の増減である。令和６年度も繰上償還等の特別事由はないが、町営テニスコート照明器具改修事業などの過疎対策事業債を含む４件について元金償還が始まった。一方、令和５年度末で平成１５年度松崎港湾改修事業における一般公共事業債を含む６件の償還が終了したことにより、一般会計の元利償還金は前年度比２８百万円減の３２０百万円となり、算入公債費等も平成１５年度臨時財政対策債の減など１５百万円減の２４４百万円となった結果、分子の額が１０百万円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次年度以降も一部事務組合による新斎場整備事業など大型事業が計画されているため、後年の公債費の増が見込まれることにより、引き続き適正かつ計画的な財政運営を図っていく。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将来負担比率の分子構造において大きく影響するのは地方債現在高と基金や基準財政需要額算入見込額の充当可能財源の増減である。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６年度では、借入地方債を３１４百万円償還した一方で、学校給食新共同調理場建設事業や町道・農道整備事業の実施により、新たに３９４百万円を借り入れた結果、地方債現在高は８０百万円増加した。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過疎対策事業債償還費等公債費の基準財政需要額算入見込額が２４百万円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en-US" sz="1300">
              <a:latin typeface="ＭＳ ゴシック" pitchFamily="49" charset="-128"/>
              <a:ea typeface="ＭＳ ゴシック" pitchFamily="49" charset="-128"/>
            </a:rPr>
            <a:t>充当可能基金が２３４百万円減少したことで、将来負担比率の分子は２９０百万円増加した。ただし、現状として分子はマイナスの数値で推移している。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次年度以降、大型起債事業である町有施設耐震改修事業や一部事務組合による新斎場整備事業が控えていることを踏まえ、適切な地方債の選択及び基金残高の管理を適正に行い、将来負担比率の分子が低い数値で推移していくような財政運営を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静岡県松崎町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基金残高は、前年度比１０５百万円減の１，９３２百万円となった。増減の内訳として、財政調整基金については、物価高騰等による不足財源への充当のため２００万円を取り崩した。また、その他特定目的基金においては、橋梁整備補修等の財源として松崎町公共施設整備基金、小学校・中学校・共同調理場の教育関連施設整備の財源として松崎町文教施設整備基金等合計７５百万円を取り崩した。一方で将来の支出の備えるため、財政調整基金を１００百万円、その他特定目的基金を７０百万円積み立てた。なお、令和６年度における松崎町ふるさと応援基金への積立額は３２百万円（前年度比＋２百万円）、過疎対策事業債による松崎町過疎地域持続的発展特別事業基金への積立額は３０百万円（前年度比＋３０百万円）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財政調整基金については、地方財政法第７条により規定された金額を確保しつつ、突発的な支出に対応するため現在の基金残高を維持するように決算状況を確保しながら積み立てを行っていく。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その他の特定目的基金については、公共施設の改修及び更新経費の財源とするため、松崎町公共施設整備基金や松崎町文教施設整備基金を中心に決算状況を確認しながら積み立てを行っていく。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①松崎町公共施設整備基金･･･公共施設全般を整備・改修する財源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②松崎町文教施設整備基金･･･教育関連施設（幼稚園・小学校・中学校・共同調理場等）を整備する財源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③松崎町ふるさと応援基金･･･寄附申し込み時において選択された６項目のまちづくり事業の財源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④松崎町過疎地域持続的発展特別事業基金･･･過疎地域の持続的発展の支援に関する特別措置法の過疎地域持続的発展特別事業の財源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⑤松崎町森林環境譲与税基金･･･森林整備及びその促進のための財源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①松崎町公共施設整備基金･･･橋梁補修等へ充当　▲２百万円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②松崎町文教施設整備基金･･･小学校・中学校・共同調理場の教育関連施設整備へ充当　▲２９百万円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③松崎町ふるさと応援基金･･･令和４年度寄附分をまちづくり事業へ充当　▲２７百万円、令和６年度寄附分を積立て　＋３２百万円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④松崎町過疎地域持続的発展特別事業基金･･･後年度の過疎地域持続的発展特別事業の財源として積立て　＋３０百万円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⑤松崎町森林環境譲与税基金･･･後年度の森林整備等の財源として積立て　＋８百万円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①松崎町公共施設整備基金･･･今後の公共施設改修整備事業への財源確保のため、決算状況を確認しながら現状の基金残高を確保していく。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②松崎町文教施設整備基金･･･教育関連施設（幼稚園・小学校・中学校・共同調理場等）の改修整備事業等の財源として確保していく。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③松崎町ふるさと応援基金･･･寄附者の希望に沿った使途への充当。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寄附年度の翌々年度の事業費へ充当。）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④松崎町過疎地域持続的発展特別事業基金･･･過疎対策事業債（ソフト事業）を積み立て、不要施設の除却等の財源として確保していく。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⑤松崎町森林環境譲与税基金･･･間伐等森林整備や森林環境教育事業等への充当。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不足財源への充当による取崩額は、２００百万円とした一方で、１００百万円を積み立てた結果、令和６年度末基金残高は１００百万円減の１，１５４百万円となった。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や高齢化等に伴い自主財源の確保が困難な状況下での行政サービスを維持するため、近年多発している大雨などの災害等の突発的な支出に対応するため、決算状況を確認しつつ、現状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現在のところ、新たな積み立て予定なし。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
5,619
85.11
4,674,870
4,470,840
144,015
2,653,527
2,513,384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前年度同様の０．２６となったが、減少傾向にある。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少子高齢化（令和６年度末高齢化率５０．８％、＋０．１％）に加え、主要産業の観光業の低迷、土地価格の下落などが続き、町税等自主財源に乏しく、地方交付税や国県支出金に大きく依存していることから、類似団体内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限られた財源を有効活用しながら、町税等の自主財源の確保に努め、財政基盤の強化を図っていく。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前年度の８６．３％から３．１％減少し、８３．２％となった。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子の経常経費充当一般財源は、給与改定による人件費や一部事務組合負担金等の補助費等の増加があったものの、焼却施設の清掃点検費や高熱水費等の物件費、公債費等の減少により、前年度比３百万円減少した。一方で、分母の経常一般財源収入は普通交付税等の増加により、前年度比１００百万円増加したことが要因である。人口減少による税収の減少、高齢化による保険事業への繰出金の増等、比率の上昇の要因は多分にあるため、財政構造の硬直化が懸念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63</xdr:row>
      <xdr:rowOff>56388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0813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63</xdr:row>
      <xdr:rowOff>56388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370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62</xdr:row>
      <xdr:rowOff>107188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41356"/>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54356</xdr:rowOff>
    </xdr:from>
    <xdr:to>
      <xdr:col>11</xdr:col>
      <xdr:colOff>31750</xdr:colOff>
      <xdr:row>62</xdr:row>
      <xdr:rowOff>73406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4135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3556</xdr:rowOff>
    </xdr:from>
    <xdr:to>
      <xdr:col>11</xdr:col>
      <xdr:colOff>82550</xdr:colOff>
      <xdr:row>60</xdr:row>
      <xdr:rowOff>105156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115333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134383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等による正職員および会計年度任用職員の給与の上昇により前年度比６５百万円増となった。また、物件費が物価高騰等の影響により前年度比７百万円増となっているが、全体としては類似団体内の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引き続き、適正かつ計画的な対応により、人件費や物件費等の適正化を図っていく。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130544</xdr:rowOff>
    </xdr:from>
    <xdr:to>
      <xdr:col>23</xdr:col>
      <xdr:colOff>133350</xdr:colOff>
      <xdr:row>81</xdr:row>
      <xdr:rowOff>139903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7994"/>
          <a:ext cx="8382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124681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120531</xdr:rowOff>
    </xdr:from>
    <xdr:to>
      <xdr:col>19</xdr:col>
      <xdr:colOff>133350</xdr:colOff>
      <xdr:row>81</xdr:row>
      <xdr:rowOff>130544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7981"/>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111892</xdr:rowOff>
    </xdr:from>
    <xdr:to>
      <xdr:col>15</xdr:col>
      <xdr:colOff>82550</xdr:colOff>
      <xdr:row>81</xdr:row>
      <xdr:rowOff>120531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9342"/>
          <a:ext cx="889000" cy="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105063</xdr:rowOff>
    </xdr:from>
    <xdr:to>
      <xdr:col>11</xdr:col>
      <xdr:colOff>31750</xdr:colOff>
      <xdr:row>81</xdr:row>
      <xdr:rowOff>111892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2513"/>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89103</xdr:rowOff>
    </xdr:from>
    <xdr:to>
      <xdr:col>23</xdr:col>
      <xdr:colOff>184150</xdr:colOff>
      <xdr:row>82</xdr:row>
      <xdr:rowOff>19253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79744</xdr:rowOff>
    </xdr:from>
    <xdr:to>
      <xdr:col>19</xdr:col>
      <xdr:colOff>184150</xdr:colOff>
      <xdr:row>82</xdr:row>
      <xdr:rowOff>9894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20071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69731</xdr:rowOff>
    </xdr:from>
    <xdr:to>
      <xdr:col>15</xdr:col>
      <xdr:colOff>133350</xdr:colOff>
      <xdr:row>81</xdr:row>
      <xdr:rowOff>171331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10058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61092</xdr:rowOff>
    </xdr:from>
    <xdr:to>
      <xdr:col>11</xdr:col>
      <xdr:colOff>82550</xdr:colOff>
      <xdr:row>81</xdr:row>
      <xdr:rowOff>162692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54263</xdr:rowOff>
    </xdr:from>
    <xdr:to>
      <xdr:col>7</xdr:col>
      <xdr:colOff>31750</xdr:colOff>
      <xdr:row>81</xdr:row>
      <xdr:rowOff>155863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166040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ラスパイレス指数は前年度比で１．２増加しており、類似団体内の平均値を１．７上回っている。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職員の年齢構成の影響により、類似団体と比較して管理職への昇任が早まっていることが一因と考えられる。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今後も給与を含め、組織全体の適正化に努めていく。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170543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773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87</xdr:row>
      <xdr:rowOff>79527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77357"/>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79527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1524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対し、人口の減少幅が大きいため、１，０００人当たりの職員数は増加しているものの、類似団体内の平均値には達していない状況である。職員採用においては、新卒採用だけではなく、中途採用の随時募集や年齢制限の見直しなどを実施し、職員確保に努めている。しかしながら、中途退職等により想定どおりの職員の確保ができていないのが現状である。今後も少しでも定員管理計画数に達するよう、人員確保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124206</xdr:rowOff>
    </xdr:from>
    <xdr:to>
      <xdr:col>81</xdr:col>
      <xdr:colOff>44450</xdr:colOff>
      <xdr:row>61</xdr:row>
      <xdr:rowOff>167640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8265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124206</xdr:rowOff>
    </xdr:from>
    <xdr:to>
      <xdr:col>77</xdr:col>
      <xdr:colOff>44450</xdr:colOff>
      <xdr:row>61</xdr:row>
      <xdr:rowOff>126619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58265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97663</xdr:rowOff>
    </xdr:from>
    <xdr:to>
      <xdr:col>72</xdr:col>
      <xdr:colOff>203200</xdr:colOff>
      <xdr:row>61</xdr:row>
      <xdr:rowOff>126619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5611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74337</xdr:rowOff>
    </xdr:from>
    <xdr:to>
      <xdr:col>68</xdr:col>
      <xdr:colOff>152400</xdr:colOff>
      <xdr:row>61</xdr:row>
      <xdr:rowOff>97663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32787"/>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133367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73406</xdr:rowOff>
    </xdr:from>
    <xdr:to>
      <xdr:col>77</xdr:col>
      <xdr:colOff>95250</xdr:colOff>
      <xdr:row>62</xdr:row>
      <xdr:rowOff>3556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75819</xdr:rowOff>
    </xdr:from>
    <xdr:to>
      <xdr:col>73</xdr:col>
      <xdr:colOff>44450</xdr:colOff>
      <xdr:row>62</xdr:row>
      <xdr:rowOff>5969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46863</xdr:rowOff>
    </xdr:from>
    <xdr:to>
      <xdr:col>68</xdr:col>
      <xdr:colOff>203200</xdr:colOff>
      <xdr:row>61</xdr:row>
      <xdr:rowOff>148463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23537</xdr:rowOff>
    </xdr:from>
    <xdr:to>
      <xdr:col>64</xdr:col>
      <xdr:colOff>152400</xdr:colOff>
      <xdr:row>61</xdr:row>
      <xdr:rowOff>125137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135314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5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実質公債比率は５．５％と類似団体内平均値を大きく下回っているものの、前年度比０．２％上昇した。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般会計分の減少等地方債に対する負担分が前年度比１０百万円減、普通交付税の増加により充当財源が前年度比７９百万円増となり、単年度では０．６％減となったが、上昇傾向により３か年平均では０．２％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今後も、町有施設耐震改修事業や一部事務組合による新斎場整備事業の大型起債事業が予定されているため、計画的な財政運営を図っていく必要がある。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105410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7726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86106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3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47498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6954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6568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90932</xdr:rowOff>
    </xdr:from>
    <xdr:to>
      <xdr:col>64</xdr:col>
      <xdr:colOff>152400</xdr:colOff>
      <xdr:row>39</xdr:row>
      <xdr:rowOff>21082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31259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般会計においては、令和６年度に学校給食新共同調理場建設工事に係る過疎対策事業債等で新たに３９４百万円借入れ、地方債残高は前年度比８０百万円増となった。基準財政需要額算入見込額が２４百万円増加するものの、財政調整基金をはじめとする充当可能基金残高は２３５百万円減少したため、充当可能財源が大きく減少したが、前年度同様、数値は算定されていな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当町の財政規模を考慮すると、数億円規模の事業実施（起債）により数値が悪化する懸念があり、引き続き適正な財政運営を図っていく必要がある。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
5,619
85.11
4,674,870
4,470,840
144,015
2,653,527
2,513,384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人件費は、定員管理計画より少ない状況が続いている中、給与改定等により前年度比２１百万円増となったが、割合としては増減なしの２１．４％となった。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今後も引き続き、事務の効率化や見直しを進めながら、税収や財政規模に合わせた適正な定員管理に努める。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8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28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28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物件費は前年度比４６百万円減、割合としては２．４％減となった結果、１７．８％となったが、依然として類似団体内の平均値を上回っている。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減少の要因は焼却施設の清掃点検費や高熱水費の使用料等の減少によるものである。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今後は、物価上昇が続く影響により、委託費や高熱水費などの増加が見込まれるため、各経費に注視しつつ、適切な行政運営に取り組んでいく。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006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93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77470</xdr:rowOff>
    </xdr:from>
    <xdr:to>
      <xdr:col>73</xdr:col>
      <xdr:colOff>180975</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206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77470</xdr:rowOff>
    </xdr:from>
    <xdr:to>
      <xdr:col>69</xdr:col>
      <xdr:colOff>92075</xdr:colOff>
      <xdr:row>16</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20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26670</xdr:rowOff>
    </xdr:from>
    <xdr:to>
      <xdr:col>69</xdr:col>
      <xdr:colOff>142875</xdr:colOff>
      <xdr:row>16</xdr:row>
      <xdr:rowOff>128270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113047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5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49530</xdr:rowOff>
    </xdr:from>
    <xdr:to>
      <xdr:col>65</xdr:col>
      <xdr:colOff>53975</xdr:colOff>
      <xdr:row>16</xdr:row>
      <xdr:rowOff>151130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135907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扶助費は前年度比１４百万円増、割合としては０．４％増となった。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その要因は自立支援給付費や保育所実施委託の増加によるものである。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高齢化率は０．１％増の５０．８％となり、今後も人口減少と合わせ高齢者の人口も減少するが、高齢化率は増加が見込まれるため、事業の運営に当たっては受益者負担も含め精査に努める必要がある。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維持補修費や操出金等は前年度比８百万円増となったものの、割合は０．２％減の１４．０％となった。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要因は後期高齢者医療特別会計への繰出金、庁舎の維持補修費が増加したことである。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後期高齢者医療事業などは高齢化率の上昇に伴う給付費や事業費等の繰出金負担、老朽施設等の維持管理費の増加が重要な課題であるため、各事業に対応した財政運営が必要である。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47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123190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162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39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39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72390</xdr:rowOff>
    </xdr:from>
    <xdr:to>
      <xdr:col>74</xdr:col>
      <xdr:colOff>31750</xdr:colOff>
      <xdr:row>60</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補助費等は前年度比２８百万円増、割合としては０．６％増となったが、前年度同様に類似団体内の平均値を下回っている。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一部事務組合である下田地区消防組合、西豆衛生プラント組合、南伊豆地域清掃施設組合の負担金が増加したことが要因である。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補助事業の積極的な活用を促すことが、各施策の振興・対策強化につながるため、既存事業の見直しに取り組んでいく。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40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21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214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公債費は前年度比２８百万円減の３２０百万円となり、割合としては１．５％減少し、類似団体の平均値を下回っている。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起債の町営テニスコート照明改修事業などの過疎対策事業債等の元金償還が始まったが、平成１５年度起債の松崎港湾改修事業に係る一般公共事業債等の償還終了分が上回ることで公債費が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類似団体内の平均値を下回っているものの、今後も町有施設耐震改修事業等の大型事業が予定されていることから、今後、公債費の増加が見込まれる。そのため、引き続き計画的な財政運営を図っていく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157480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590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75</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16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81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81940"/>
          <a:ext cx="8890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47007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106680</xdr:rowOff>
    </xdr:from>
    <xdr:to>
      <xdr:col>15</xdr:col>
      <xdr:colOff>149225</xdr:colOff>
      <xdr:row>76</xdr:row>
      <xdr:rowOff>36830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公債費以外の一般財源等に係る経常経費の増額は１，９２７百万円で前年度比２４百万円増となったものの、割合は１．６％減の７１．４％で類似団体内平均値を下回る結果となった。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令和６年度は物件費や維持補修費等その他で減少、人件費で同率となったが、人件費や物価の上昇が今後も見込まれるため、今後の変動に注視していく必要がある。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78</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248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78</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9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77</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1242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77</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1242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88916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58633</xdr:rowOff>
    </xdr:from>
    <xdr:to>
      <xdr:col>29</xdr:col>
      <xdr:colOff>127000</xdr:colOff>
      <xdr:row>17</xdr:row>
      <xdr:rowOff>153028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20908"/>
          <a:ext cx="647700" cy="94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153028</xdr:rowOff>
    </xdr:from>
    <xdr:to>
      <xdr:col>26</xdr:col>
      <xdr:colOff>50800</xdr:colOff>
      <xdr:row>18</xdr:row>
      <xdr:rowOff>36791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15303"/>
          <a:ext cx="698500" cy="55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36791</xdr:rowOff>
    </xdr:from>
    <xdr:to>
      <xdr:col>22</xdr:col>
      <xdr:colOff>114300</xdr:colOff>
      <xdr:row>18</xdr:row>
      <xdr:rowOff>84534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70516"/>
          <a:ext cx="698500" cy="47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84534</xdr:rowOff>
    </xdr:from>
    <xdr:to>
      <xdr:col>18</xdr:col>
      <xdr:colOff>177800</xdr:colOff>
      <xdr:row>18</xdr:row>
      <xdr:rowOff>124121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18259"/>
          <a:ext cx="698500" cy="3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7833</xdr:rowOff>
    </xdr:from>
    <xdr:to>
      <xdr:col>29</xdr:col>
      <xdr:colOff>177800</xdr:colOff>
      <xdr:row>17</xdr:row>
      <xdr:rowOff>109433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70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151360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4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102228</xdr:rowOff>
    </xdr:from>
    <xdr:to>
      <xdr:col>26</xdr:col>
      <xdr:colOff>101600</xdr:colOff>
      <xdr:row>18</xdr:row>
      <xdr:rowOff>32378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6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17155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50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157441</xdr:rowOff>
    </xdr:from>
    <xdr:to>
      <xdr:col>22</xdr:col>
      <xdr:colOff>165100</xdr:colOff>
      <xdr:row>18</xdr:row>
      <xdr:rowOff>87591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72368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33734</xdr:rowOff>
    </xdr:from>
    <xdr:to>
      <xdr:col>19</xdr:col>
      <xdr:colOff>38100</xdr:colOff>
      <xdr:row>18</xdr:row>
      <xdr:rowOff>135334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6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120111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5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73321</xdr:rowOff>
    </xdr:from>
    <xdr:to>
      <xdr:col>15</xdr:col>
      <xdr:colOff>101600</xdr:colOff>
      <xdr:row>19</xdr:row>
      <xdr:rowOff>3471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07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159698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9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131534</xdr:rowOff>
    </xdr:from>
    <xdr:to>
      <xdr:col>29</xdr:col>
      <xdr:colOff>127000</xdr:colOff>
      <xdr:row>37</xdr:row>
      <xdr:rowOff>144285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56234"/>
          <a:ext cx="647700" cy="1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131534</xdr:rowOff>
    </xdr:from>
    <xdr:to>
      <xdr:col>26</xdr:col>
      <xdr:colOff>50800</xdr:colOff>
      <xdr:row>37</xdr:row>
      <xdr:rowOff>162065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56234"/>
          <a:ext cx="698500" cy="30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162065</xdr:rowOff>
    </xdr:from>
    <xdr:to>
      <xdr:col>22</xdr:col>
      <xdr:colOff>114300</xdr:colOff>
      <xdr:row>37</xdr:row>
      <xdr:rowOff>187998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86765"/>
          <a:ext cx="698500" cy="2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187998</xdr:rowOff>
    </xdr:from>
    <xdr:to>
      <xdr:col>18</xdr:col>
      <xdr:colOff>177800</xdr:colOff>
      <xdr:row>37</xdr:row>
      <xdr:rowOff>233134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12698"/>
          <a:ext cx="698500" cy="4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93485</xdr:rowOff>
    </xdr:from>
    <xdr:to>
      <xdr:col>29</xdr:col>
      <xdr:colOff>177800</xdr:colOff>
      <xdr:row>37</xdr:row>
      <xdr:rowOff>195085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18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65562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9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80734</xdr:rowOff>
    </xdr:from>
    <xdr:to>
      <xdr:col>26</xdr:col>
      <xdr:colOff>101600</xdr:colOff>
      <xdr:row>37</xdr:row>
      <xdr:rowOff>182334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0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167111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111265</xdr:rowOff>
    </xdr:from>
    <xdr:to>
      <xdr:col>22</xdr:col>
      <xdr:colOff>165100</xdr:colOff>
      <xdr:row>37</xdr:row>
      <xdr:rowOff>212865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3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197642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2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137198</xdr:rowOff>
    </xdr:from>
    <xdr:to>
      <xdr:col>19</xdr:col>
      <xdr:colOff>38100</xdr:colOff>
      <xdr:row>37</xdr:row>
      <xdr:rowOff>238798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61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223575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182334</xdr:rowOff>
    </xdr:from>
    <xdr:to>
      <xdr:col>15</xdr:col>
      <xdr:colOff>101600</xdr:colOff>
      <xdr:row>37</xdr:row>
      <xdr:rowOff>283934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0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268711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9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
5,619
85.11
4,674,870
4,470,840
144,015
2,653,527
2,513,384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71608</xdr:rowOff>
    </xdr:from>
    <xdr:to>
      <xdr:col>24</xdr:col>
      <xdr:colOff>63500</xdr:colOff>
      <xdr:row>36</xdr:row>
      <xdr:rowOff>14869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2358"/>
          <a:ext cx="8382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14869</xdr:rowOff>
    </xdr:from>
    <xdr:to>
      <xdr:col>19</xdr:col>
      <xdr:colOff>177800</xdr:colOff>
      <xdr:row>36</xdr:row>
      <xdr:rowOff>57427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7069"/>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57427</xdr:rowOff>
    </xdr:from>
    <xdr:to>
      <xdr:col>15</xdr:col>
      <xdr:colOff>50800</xdr:colOff>
      <xdr:row>36</xdr:row>
      <xdr:rowOff>110447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9627"/>
          <a:ext cx="8890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110447</xdr:rowOff>
    </xdr:from>
    <xdr:to>
      <xdr:col>10</xdr:col>
      <xdr:colOff>114300</xdr:colOff>
      <xdr:row>36</xdr:row>
      <xdr:rowOff>156418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2647"/>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20808</xdr:rowOff>
    </xdr:from>
    <xdr:to>
      <xdr:col>24</xdr:col>
      <xdr:colOff>114300</xdr:colOff>
      <xdr:row>35</xdr:row>
      <xdr:rowOff>122408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170685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135519</xdr:rowOff>
    </xdr:from>
    <xdr:to>
      <xdr:col>20</xdr:col>
      <xdr:colOff>38100</xdr:colOff>
      <xdr:row>36</xdr:row>
      <xdr:rowOff>65669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56796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2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6627</xdr:rowOff>
    </xdr:from>
    <xdr:to>
      <xdr:col>15</xdr:col>
      <xdr:colOff>101600</xdr:colOff>
      <xdr:row>36</xdr:row>
      <xdr:rowOff>108227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99354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7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59647</xdr:rowOff>
    </xdr:from>
    <xdr:to>
      <xdr:col>10</xdr:col>
      <xdr:colOff>165100</xdr:colOff>
      <xdr:row>36</xdr:row>
      <xdr:rowOff>161247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152374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2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105618</xdr:rowOff>
    </xdr:from>
    <xdr:to>
      <xdr:col>6</xdr:col>
      <xdr:colOff>38100</xdr:colOff>
      <xdr:row>37</xdr:row>
      <xdr:rowOff>35768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26895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63662</xdr:rowOff>
    </xdr:from>
    <xdr:to>
      <xdr:col>24</xdr:col>
      <xdr:colOff>63500</xdr:colOff>
      <xdr:row>58</xdr:row>
      <xdr:rowOff>66386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7762"/>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66386</xdr:rowOff>
    </xdr:from>
    <xdr:to>
      <xdr:col>19</xdr:col>
      <xdr:colOff>177800</xdr:colOff>
      <xdr:row>58</xdr:row>
      <xdr:rowOff>75897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0486"/>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75897</xdr:rowOff>
    </xdr:from>
    <xdr:to>
      <xdr:col>15</xdr:col>
      <xdr:colOff>50800</xdr:colOff>
      <xdr:row>58</xdr:row>
      <xdr:rowOff>78174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9997"/>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78174</xdr:rowOff>
    </xdr:from>
    <xdr:to>
      <xdr:col>10</xdr:col>
      <xdr:colOff>114300</xdr:colOff>
      <xdr:row>58</xdr:row>
      <xdr:rowOff>81548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2274"/>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12862</xdr:rowOff>
    </xdr:from>
    <xdr:to>
      <xdr:col>24</xdr:col>
      <xdr:colOff>114300</xdr:colOff>
      <xdr:row>58</xdr:row>
      <xdr:rowOff>114462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15586</xdr:rowOff>
    </xdr:from>
    <xdr:to>
      <xdr:col>20</xdr:col>
      <xdr:colOff>38100</xdr:colOff>
      <xdr:row>58</xdr:row>
      <xdr:rowOff>117186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133713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25097</xdr:rowOff>
    </xdr:from>
    <xdr:to>
      <xdr:col>15</xdr:col>
      <xdr:colOff>101600</xdr:colOff>
      <xdr:row>58</xdr:row>
      <xdr:rowOff>126697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117824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27374</xdr:rowOff>
    </xdr:from>
    <xdr:to>
      <xdr:col>10</xdr:col>
      <xdr:colOff>165100</xdr:colOff>
      <xdr:row>58</xdr:row>
      <xdr:rowOff>128974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30748</xdr:rowOff>
    </xdr:from>
    <xdr:to>
      <xdr:col>6</xdr:col>
      <xdr:colOff>38100</xdr:colOff>
      <xdr:row>58</xdr:row>
      <xdr:rowOff>132348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19265</xdr:rowOff>
    </xdr:from>
    <xdr:to>
      <xdr:col>24</xdr:col>
      <xdr:colOff>63500</xdr:colOff>
      <xdr:row>78</xdr:row>
      <xdr:rowOff>30657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92365"/>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89255</xdr:rowOff>
    </xdr:from>
    <xdr:to>
      <xdr:col>19</xdr:col>
      <xdr:colOff>177800</xdr:colOff>
      <xdr:row>78</xdr:row>
      <xdr:rowOff>19265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90905"/>
          <a:ext cx="889000" cy="10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89255</xdr:rowOff>
    </xdr:from>
    <xdr:to>
      <xdr:col>15</xdr:col>
      <xdr:colOff>50800</xdr:colOff>
      <xdr:row>78</xdr:row>
      <xdr:rowOff>41497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90905"/>
          <a:ext cx="889000" cy="1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41497</xdr:rowOff>
    </xdr:from>
    <xdr:to>
      <xdr:col>10</xdr:col>
      <xdr:colOff>114300</xdr:colOff>
      <xdr:row>78</xdr:row>
      <xdr:rowOff>60034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14597"/>
          <a:ext cx="889000" cy="1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151307</xdr:rowOff>
    </xdr:from>
    <xdr:to>
      <xdr:col>24</xdr:col>
      <xdr:colOff>114300</xdr:colOff>
      <xdr:row>78</xdr:row>
      <xdr:rowOff>81457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129734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139915</xdr:rowOff>
    </xdr:from>
    <xdr:to>
      <xdr:col>20</xdr:col>
      <xdr:colOff>38100</xdr:colOff>
      <xdr:row>78</xdr:row>
      <xdr:rowOff>70065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61192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43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38455</xdr:rowOff>
    </xdr:from>
    <xdr:to>
      <xdr:col>15</xdr:col>
      <xdr:colOff>101600</xdr:colOff>
      <xdr:row>77</xdr:row>
      <xdr:rowOff>140055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156582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162147</xdr:rowOff>
    </xdr:from>
    <xdr:to>
      <xdr:col>10</xdr:col>
      <xdr:colOff>165100</xdr:colOff>
      <xdr:row>78</xdr:row>
      <xdr:rowOff>92297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83424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9234</xdr:rowOff>
    </xdr:from>
    <xdr:to>
      <xdr:col>6</xdr:col>
      <xdr:colOff>38100</xdr:colOff>
      <xdr:row>78</xdr:row>
      <xdr:rowOff>110834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101961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4301</xdr:rowOff>
    </xdr:from>
    <xdr:to>
      <xdr:col>24</xdr:col>
      <xdr:colOff>63500</xdr:colOff>
      <xdr:row>98</xdr:row>
      <xdr:rowOff>23792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6401"/>
          <a:ext cx="838200" cy="1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23792</xdr:rowOff>
    </xdr:from>
    <xdr:to>
      <xdr:col>19</xdr:col>
      <xdr:colOff>177800</xdr:colOff>
      <xdr:row>98</xdr:row>
      <xdr:rowOff>105006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25892"/>
          <a:ext cx="889000" cy="8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33179</xdr:rowOff>
    </xdr:from>
    <xdr:to>
      <xdr:col>15</xdr:col>
      <xdr:colOff>50800</xdr:colOff>
      <xdr:row>98</xdr:row>
      <xdr:rowOff>105006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35279"/>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33179</xdr:rowOff>
    </xdr:from>
    <xdr:to>
      <xdr:col>10</xdr:col>
      <xdr:colOff>114300</xdr:colOff>
      <xdr:row>99</xdr:row>
      <xdr:rowOff>16202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35279"/>
          <a:ext cx="889000" cy="15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124951</xdr:rowOff>
    </xdr:from>
    <xdr:to>
      <xdr:col>24</xdr:col>
      <xdr:colOff>114300</xdr:colOff>
      <xdr:row>98</xdr:row>
      <xdr:rowOff>55101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103378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144442</xdr:rowOff>
    </xdr:from>
    <xdr:to>
      <xdr:col>20</xdr:col>
      <xdr:colOff>38100</xdr:colOff>
      <xdr:row>98</xdr:row>
      <xdr:rowOff>74592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65719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54206</xdr:rowOff>
    </xdr:from>
    <xdr:to>
      <xdr:col>15</xdr:col>
      <xdr:colOff>101600</xdr:colOff>
      <xdr:row>98</xdr:row>
      <xdr:rowOff>155806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146933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153829</xdr:rowOff>
    </xdr:from>
    <xdr:to>
      <xdr:col>10</xdr:col>
      <xdr:colOff>165100</xdr:colOff>
      <xdr:row>98</xdr:row>
      <xdr:rowOff>83979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75106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136852</xdr:rowOff>
    </xdr:from>
    <xdr:to>
      <xdr:col>6</xdr:col>
      <xdr:colOff>38100</xdr:colOff>
      <xdr:row>99</xdr:row>
      <xdr:rowOff>67002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58129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3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100892</xdr:rowOff>
    </xdr:from>
    <xdr:to>
      <xdr:col>55</xdr:col>
      <xdr:colOff>0</xdr:colOff>
      <xdr:row>38</xdr:row>
      <xdr:rowOff>162251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15992"/>
          <a:ext cx="838200" cy="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90894</xdr:rowOff>
    </xdr:from>
    <xdr:to>
      <xdr:col>50</xdr:col>
      <xdr:colOff>114300</xdr:colOff>
      <xdr:row>38</xdr:row>
      <xdr:rowOff>162251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05994"/>
          <a:ext cx="889000" cy="7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90894</xdr:rowOff>
    </xdr:from>
    <xdr:to>
      <xdr:col>45</xdr:col>
      <xdr:colOff>177800</xdr:colOff>
      <xdr:row>39</xdr:row>
      <xdr:rowOff>742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05994"/>
          <a:ext cx="889000" cy="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124509</xdr:rowOff>
    </xdr:from>
    <xdr:to>
      <xdr:col>41</xdr:col>
      <xdr:colOff>50800</xdr:colOff>
      <xdr:row>39</xdr:row>
      <xdr:rowOff>742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96709"/>
          <a:ext cx="889000" cy="39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50092</xdr:rowOff>
    </xdr:from>
    <xdr:to>
      <xdr:col>55</xdr:col>
      <xdr:colOff>50800</xdr:colOff>
      <xdr:row>38</xdr:row>
      <xdr:rowOff>151692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28519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4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111451</xdr:rowOff>
    </xdr:from>
    <xdr:to>
      <xdr:col>50</xdr:col>
      <xdr:colOff>165100</xdr:colOff>
      <xdr:row>39</xdr:row>
      <xdr:rowOff>41601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32728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40094</xdr:rowOff>
    </xdr:from>
    <xdr:to>
      <xdr:col>46</xdr:col>
      <xdr:colOff>38100</xdr:colOff>
      <xdr:row>38</xdr:row>
      <xdr:rowOff>141694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132821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121392</xdr:rowOff>
    </xdr:from>
    <xdr:to>
      <xdr:col>41</xdr:col>
      <xdr:colOff>101600</xdr:colOff>
      <xdr:row>39</xdr:row>
      <xdr:rowOff>51542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42669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2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73709</xdr:rowOff>
    </xdr:from>
    <xdr:to>
      <xdr:col>36</xdr:col>
      <xdr:colOff>165100</xdr:colOff>
      <xdr:row>37</xdr:row>
      <xdr:rowOff>3859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166436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3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88144</xdr:rowOff>
    </xdr:from>
    <xdr:to>
      <xdr:col>55</xdr:col>
      <xdr:colOff>0</xdr:colOff>
      <xdr:row>58</xdr:row>
      <xdr:rowOff>113274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32244"/>
          <a:ext cx="8382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113274</xdr:rowOff>
    </xdr:from>
    <xdr:to>
      <xdr:col>50</xdr:col>
      <xdr:colOff>114300</xdr:colOff>
      <xdr:row>58</xdr:row>
      <xdr:rowOff>117845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5737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117845</xdr:rowOff>
    </xdr:from>
    <xdr:to>
      <xdr:col>45</xdr:col>
      <xdr:colOff>177800</xdr:colOff>
      <xdr:row>58</xdr:row>
      <xdr:rowOff>121698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6194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116696</xdr:rowOff>
    </xdr:from>
    <xdr:to>
      <xdr:col>41</xdr:col>
      <xdr:colOff>50800</xdr:colOff>
      <xdr:row>58</xdr:row>
      <xdr:rowOff>121698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60796"/>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37344</xdr:rowOff>
    </xdr:from>
    <xdr:to>
      <xdr:col>55</xdr:col>
      <xdr:colOff>50800</xdr:colOff>
      <xdr:row>58</xdr:row>
      <xdr:rowOff>138944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62474</xdr:rowOff>
    </xdr:from>
    <xdr:to>
      <xdr:col>50</xdr:col>
      <xdr:colOff>165100</xdr:colOff>
      <xdr:row>58</xdr:row>
      <xdr:rowOff>164074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155201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67045</xdr:rowOff>
    </xdr:from>
    <xdr:to>
      <xdr:col>46</xdr:col>
      <xdr:colOff>38100</xdr:colOff>
      <xdr:row>58</xdr:row>
      <xdr:rowOff>168645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159772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70898</xdr:rowOff>
    </xdr:from>
    <xdr:to>
      <xdr:col>41</xdr:col>
      <xdr:colOff>101600</xdr:colOff>
      <xdr:row>59</xdr:row>
      <xdr:rowOff>1048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163625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65896</xdr:rowOff>
    </xdr:from>
    <xdr:to>
      <xdr:col>36</xdr:col>
      <xdr:colOff>165100</xdr:colOff>
      <xdr:row>58</xdr:row>
      <xdr:rowOff>167496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158623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139343</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12443"/>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88543</xdr:rowOff>
    </xdr:from>
    <xdr:to>
      <xdr:col>36</xdr:col>
      <xdr:colOff>165100</xdr:colOff>
      <xdr:row>79</xdr:row>
      <xdr:rowOff>18693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9820</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55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71065</xdr:rowOff>
    </xdr:from>
    <xdr:to>
      <xdr:col>55</xdr:col>
      <xdr:colOff>0</xdr:colOff>
      <xdr:row>98</xdr:row>
      <xdr:rowOff>31702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01715"/>
          <a:ext cx="838200" cy="13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31702</xdr:rowOff>
    </xdr:from>
    <xdr:to>
      <xdr:col>50</xdr:col>
      <xdr:colOff>114300</xdr:colOff>
      <xdr:row>98</xdr:row>
      <xdr:rowOff>51042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33802"/>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51042</xdr:rowOff>
    </xdr:from>
    <xdr:to>
      <xdr:col>45</xdr:col>
      <xdr:colOff>177800</xdr:colOff>
      <xdr:row>98</xdr:row>
      <xdr:rowOff>67830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53142"/>
          <a:ext cx="889000" cy="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45926</xdr:rowOff>
    </xdr:from>
    <xdr:to>
      <xdr:col>41</xdr:col>
      <xdr:colOff>50800</xdr:colOff>
      <xdr:row>98</xdr:row>
      <xdr:rowOff>67830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48026"/>
          <a:ext cx="889000" cy="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20265</xdr:rowOff>
    </xdr:from>
    <xdr:to>
      <xdr:col>55</xdr:col>
      <xdr:colOff>50800</xdr:colOff>
      <xdr:row>97</xdr:row>
      <xdr:rowOff>121865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43142</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0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152352</xdr:rowOff>
    </xdr:from>
    <xdr:to>
      <xdr:col>50</xdr:col>
      <xdr:colOff>165100</xdr:colOff>
      <xdr:row>98</xdr:row>
      <xdr:rowOff>82502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73629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7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242</xdr:rowOff>
    </xdr:from>
    <xdr:to>
      <xdr:col>46</xdr:col>
      <xdr:colOff>38100</xdr:colOff>
      <xdr:row>98</xdr:row>
      <xdr:rowOff>101842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92969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17030</xdr:rowOff>
    </xdr:from>
    <xdr:to>
      <xdr:col>41</xdr:col>
      <xdr:colOff>101600</xdr:colOff>
      <xdr:row>98</xdr:row>
      <xdr:rowOff>118630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109757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166576</xdr:rowOff>
    </xdr:from>
    <xdr:to>
      <xdr:col>36</xdr:col>
      <xdr:colOff>165100</xdr:colOff>
      <xdr:row>98</xdr:row>
      <xdr:rowOff>96726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87853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94744</xdr:rowOff>
    </xdr:from>
    <xdr:to>
      <xdr:col>85</xdr:col>
      <xdr:colOff>127000</xdr:colOff>
      <xdr:row>38</xdr:row>
      <xdr:rowOff>137930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09844"/>
          <a:ext cx="838200" cy="4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76227</xdr:rowOff>
    </xdr:from>
    <xdr:to>
      <xdr:col>81</xdr:col>
      <xdr:colOff>50800</xdr:colOff>
      <xdr:row>38</xdr:row>
      <xdr:rowOff>94744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9132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76227</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91327"/>
          <a:ext cx="889000" cy="6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116356</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31456"/>
          <a:ext cx="889000" cy="2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87130</xdr:rowOff>
    </xdr:from>
    <xdr:to>
      <xdr:col>85</xdr:col>
      <xdr:colOff>177800</xdr:colOff>
      <xdr:row>39</xdr:row>
      <xdr:rowOff>17280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43944</xdr:rowOff>
    </xdr:from>
    <xdr:to>
      <xdr:col>81</xdr:col>
      <xdr:colOff>101600</xdr:colOff>
      <xdr:row>38</xdr:row>
      <xdr:rowOff>145544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136671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25427</xdr:rowOff>
    </xdr:from>
    <xdr:to>
      <xdr:col>76</xdr:col>
      <xdr:colOff>165100</xdr:colOff>
      <xdr:row>38</xdr:row>
      <xdr:rowOff>127027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143554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65556</xdr:rowOff>
    </xdr:from>
    <xdr:to>
      <xdr:col>67</xdr:col>
      <xdr:colOff>101600</xdr:colOff>
      <xdr:row>38</xdr:row>
      <xdr:rowOff>167156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158283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7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3290</xdr:rowOff>
    </xdr:from>
    <xdr:to>
      <xdr:col>85</xdr:col>
      <xdr:colOff>127000</xdr:colOff>
      <xdr:row>78</xdr:row>
      <xdr:rowOff>10423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76390"/>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3290</xdr:rowOff>
    </xdr:from>
    <xdr:to>
      <xdr:col>81</xdr:col>
      <xdr:colOff>50800</xdr:colOff>
      <xdr:row>78</xdr:row>
      <xdr:rowOff>5283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76390"/>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5283</xdr:rowOff>
    </xdr:from>
    <xdr:to>
      <xdr:col>76</xdr:col>
      <xdr:colOff>114300</xdr:colOff>
      <xdr:row>78</xdr:row>
      <xdr:rowOff>13650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78383"/>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13650</xdr:rowOff>
    </xdr:from>
    <xdr:to>
      <xdr:col>71</xdr:col>
      <xdr:colOff>177800</xdr:colOff>
      <xdr:row>78</xdr:row>
      <xdr:rowOff>18222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67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131073</xdr:rowOff>
    </xdr:from>
    <xdr:to>
      <xdr:col>85</xdr:col>
      <xdr:colOff>177800</xdr:colOff>
      <xdr:row>78</xdr:row>
      <xdr:rowOff>61223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46000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123940</xdr:rowOff>
    </xdr:from>
    <xdr:to>
      <xdr:col>81</xdr:col>
      <xdr:colOff>101600</xdr:colOff>
      <xdr:row>78</xdr:row>
      <xdr:rowOff>54090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45217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1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125933</xdr:rowOff>
    </xdr:from>
    <xdr:to>
      <xdr:col>76</xdr:col>
      <xdr:colOff>165100</xdr:colOff>
      <xdr:row>78</xdr:row>
      <xdr:rowOff>56083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47210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134300</xdr:rowOff>
    </xdr:from>
    <xdr:to>
      <xdr:col>72</xdr:col>
      <xdr:colOff>38100</xdr:colOff>
      <xdr:row>78</xdr:row>
      <xdr:rowOff>64450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55577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138872</xdr:rowOff>
    </xdr:from>
    <xdr:to>
      <xdr:col>67</xdr:col>
      <xdr:colOff>101600</xdr:colOff>
      <xdr:row>78</xdr:row>
      <xdr:rowOff>69022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60149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547</xdr:rowOff>
    </xdr:from>
    <xdr:to>
      <xdr:col>85</xdr:col>
      <xdr:colOff>127000</xdr:colOff>
      <xdr:row>99</xdr:row>
      <xdr:rowOff>33077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74097"/>
          <a:ext cx="8382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33077</xdr:rowOff>
    </xdr:from>
    <xdr:to>
      <xdr:col>81</xdr:col>
      <xdr:colOff>50800</xdr:colOff>
      <xdr:row>99</xdr:row>
      <xdr:rowOff>43424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7006627"/>
          <a:ext cx="889000" cy="1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70300</xdr:rowOff>
    </xdr:from>
    <xdr:to>
      <xdr:col>76</xdr:col>
      <xdr:colOff>114300</xdr:colOff>
      <xdr:row>99</xdr:row>
      <xdr:rowOff>43424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2400"/>
          <a:ext cx="889000" cy="14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70300</xdr:rowOff>
    </xdr:from>
    <xdr:to>
      <xdr:col>71</xdr:col>
      <xdr:colOff>177800</xdr:colOff>
      <xdr:row>98</xdr:row>
      <xdr:rowOff>168177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2400"/>
          <a:ext cx="889000" cy="9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121197</xdr:rowOff>
    </xdr:from>
    <xdr:to>
      <xdr:col>85</xdr:col>
      <xdr:colOff>177800</xdr:colOff>
      <xdr:row>99</xdr:row>
      <xdr:rowOff>51347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36124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153727</xdr:rowOff>
    </xdr:from>
    <xdr:to>
      <xdr:col>81</xdr:col>
      <xdr:colOff>101600</xdr:colOff>
      <xdr:row>99</xdr:row>
      <xdr:rowOff>83877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75004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4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164074</xdr:rowOff>
    </xdr:from>
    <xdr:to>
      <xdr:col>76</xdr:col>
      <xdr:colOff>165100</xdr:colOff>
      <xdr:row>99</xdr:row>
      <xdr:rowOff>94224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85351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19500</xdr:rowOff>
    </xdr:from>
    <xdr:to>
      <xdr:col>72</xdr:col>
      <xdr:colOff>38100</xdr:colOff>
      <xdr:row>98</xdr:row>
      <xdr:rowOff>121100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112227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117377</xdr:rowOff>
    </xdr:from>
    <xdr:to>
      <xdr:col>67</xdr:col>
      <xdr:colOff>101600</xdr:colOff>
      <xdr:row>99</xdr:row>
      <xdr:rowOff>47527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38654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1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33477</xdr:rowOff>
    </xdr:from>
    <xdr:to>
      <xdr:col>116</xdr:col>
      <xdr:colOff>63500</xdr:colOff>
      <xdr:row>39</xdr:row>
      <xdr:rowOff>35039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720027"/>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35039</xdr:rowOff>
    </xdr:from>
    <xdr:to>
      <xdr:col>111</xdr:col>
      <xdr:colOff>177800</xdr:colOff>
      <xdr:row>39</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721589"/>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35458</xdr:rowOff>
    </xdr:from>
    <xdr:to>
      <xdr:col>107</xdr:col>
      <xdr:colOff>50800</xdr:colOff>
      <xdr:row>39</xdr:row>
      <xdr:rowOff>35878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722008"/>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35878</xdr:rowOff>
    </xdr:from>
    <xdr:to>
      <xdr:col>102</xdr:col>
      <xdr:colOff>114300</xdr:colOff>
      <xdr:row>39</xdr:row>
      <xdr:rowOff>38392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72242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154127</xdr:rowOff>
    </xdr:from>
    <xdr:to>
      <xdr:col>116</xdr:col>
      <xdr:colOff>114300</xdr:colOff>
      <xdr:row>39</xdr:row>
      <xdr:rowOff>84277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69054</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155689</xdr:rowOff>
    </xdr:from>
    <xdr:to>
      <xdr:col>112</xdr:col>
      <xdr:colOff>38100</xdr:colOff>
      <xdr:row>39</xdr:row>
      <xdr:rowOff>85839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76966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63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156108</xdr:rowOff>
    </xdr:from>
    <xdr:to>
      <xdr:col>107</xdr:col>
      <xdr:colOff>101600</xdr:colOff>
      <xdr:row>39</xdr:row>
      <xdr:rowOff>86258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77385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63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156528</xdr:rowOff>
    </xdr:from>
    <xdr:to>
      <xdr:col>102</xdr:col>
      <xdr:colOff>165100</xdr:colOff>
      <xdr:row>39</xdr:row>
      <xdr:rowOff>86678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77805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64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159042</xdr:rowOff>
    </xdr:from>
    <xdr:to>
      <xdr:col>98</xdr:col>
      <xdr:colOff>38100</xdr:colOff>
      <xdr:row>39</xdr:row>
      <xdr:rowOff>89192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80319</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66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125253</xdr:rowOff>
    </xdr:from>
    <xdr:to>
      <xdr:col>116</xdr:col>
      <xdr:colOff>63500</xdr:colOff>
      <xdr:row>58</xdr:row>
      <xdr:rowOff>130328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69353"/>
          <a:ext cx="8382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121869</xdr:rowOff>
    </xdr:from>
    <xdr:to>
      <xdr:col>111</xdr:col>
      <xdr:colOff>177800</xdr:colOff>
      <xdr:row>58</xdr:row>
      <xdr:rowOff>125253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65969"/>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121869</xdr:rowOff>
    </xdr:from>
    <xdr:to>
      <xdr:col>107</xdr:col>
      <xdr:colOff>50800</xdr:colOff>
      <xdr:row>58</xdr:row>
      <xdr:rowOff>123492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6596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99832</xdr:rowOff>
    </xdr:from>
    <xdr:to>
      <xdr:col>102</xdr:col>
      <xdr:colOff>114300</xdr:colOff>
      <xdr:row>58</xdr:row>
      <xdr:rowOff>123492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701032"/>
          <a:ext cx="889000" cy="3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79528</xdr:rowOff>
    </xdr:from>
    <xdr:to>
      <xdr:col>116</xdr:col>
      <xdr:colOff>114300</xdr:colOff>
      <xdr:row>59</xdr:row>
      <xdr:rowOff>9678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165905</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38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74453</xdr:rowOff>
    </xdr:from>
    <xdr:to>
      <xdr:col>112</xdr:col>
      <xdr:colOff>38100</xdr:colOff>
      <xdr:row>59</xdr:row>
      <xdr:rowOff>4603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167180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11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71069</xdr:rowOff>
    </xdr:from>
    <xdr:to>
      <xdr:col>107</xdr:col>
      <xdr:colOff>101600</xdr:colOff>
      <xdr:row>59</xdr:row>
      <xdr:rowOff>1219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163796</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0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72692</xdr:rowOff>
    </xdr:from>
    <xdr:to>
      <xdr:col>102</xdr:col>
      <xdr:colOff>165100</xdr:colOff>
      <xdr:row>59</xdr:row>
      <xdr:rowOff>2842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165419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0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49032</xdr:rowOff>
    </xdr:from>
    <xdr:to>
      <xdr:col>98</xdr:col>
      <xdr:colOff>38100</xdr:colOff>
      <xdr:row>56</xdr:row>
      <xdr:rowOff>150632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6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167159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4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152077</xdr:rowOff>
    </xdr:from>
    <xdr:to>
      <xdr:col>116</xdr:col>
      <xdr:colOff>63500</xdr:colOff>
      <xdr:row>75</xdr:row>
      <xdr:rowOff>24045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39377"/>
          <a:ext cx="8382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24045</xdr:rowOff>
    </xdr:from>
    <xdr:to>
      <xdr:col>111</xdr:col>
      <xdr:colOff>177800</xdr:colOff>
      <xdr:row>75</xdr:row>
      <xdr:rowOff>39704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82795"/>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39704</xdr:rowOff>
    </xdr:from>
    <xdr:to>
      <xdr:col>107</xdr:col>
      <xdr:colOff>50800</xdr:colOff>
      <xdr:row>75</xdr:row>
      <xdr:rowOff>73210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98454"/>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73210</xdr:rowOff>
    </xdr:from>
    <xdr:to>
      <xdr:col>102</xdr:col>
      <xdr:colOff>114300</xdr:colOff>
      <xdr:row>75</xdr:row>
      <xdr:rowOff>110015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31960"/>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101277</xdr:rowOff>
    </xdr:from>
    <xdr:to>
      <xdr:col>116</xdr:col>
      <xdr:colOff>114300</xdr:colOff>
      <xdr:row>75</xdr:row>
      <xdr:rowOff>31427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8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124154</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144695</xdr:rowOff>
    </xdr:from>
    <xdr:to>
      <xdr:col>112</xdr:col>
      <xdr:colOff>38100</xdr:colOff>
      <xdr:row>75</xdr:row>
      <xdr:rowOff>74845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65972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160354</xdr:rowOff>
    </xdr:from>
    <xdr:to>
      <xdr:col>107</xdr:col>
      <xdr:colOff>101600</xdr:colOff>
      <xdr:row>75</xdr:row>
      <xdr:rowOff>90504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4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81631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4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22410</xdr:rowOff>
    </xdr:from>
    <xdr:to>
      <xdr:col>102</xdr:col>
      <xdr:colOff>165100</xdr:colOff>
      <xdr:row>75</xdr:row>
      <xdr:rowOff>124010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115136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7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59215</xdr:rowOff>
    </xdr:from>
    <xdr:to>
      <xdr:col>98</xdr:col>
      <xdr:colOff>38100</xdr:colOff>
      <xdr:row>75</xdr:row>
      <xdr:rowOff>160815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1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151942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では、人件費、物件費、扶助費、補助費等、普通建設事業費、積立金、投資及び出資金、繰出金の８項目で住民一人当たりコストが前年度比で増加となった。給与改定による職員人件費（会計年度任用職員含む）等の人件費、下田地区消防組合や西豆衛生プラント組合の一部事務組合負担金の補助費等、学校給食新共同調理場建設工事の普通建設事業費が大きく増加した。また、類似団体内平均値は昨年度唯一物件費が下回ったものの、後期高齢者医療広域連合医療費負担金の増加により繰出金が全項目中唯一、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については、令和５年１月１日から令和６年１月１日が▲１４７人、さらに令和７年１月１日が▲１６６と減少傾向に歯止めがかからない状況である。今後も各項目において住民一人当たりコストの増加が見込まれる。扶助費においては、自立支援給付費や保育所実施委託などでも増加しており、今後も増加が見込まれる。また、町有施設耐震改修事業や一部事務組合での新斎場整備事業の大型起債事業が予定されており、後年度では借入れた地方債償還による公債費等の増加も見込まれることから、各項目の数値の推移に注視しながら、引き続き計画的な財政運営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静岡県松崎町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
5,619
85.11
4,674,870
4,470,840
144,015
2,653,527
2,513,384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46228</xdr:rowOff>
    </xdr:from>
    <xdr:to>
      <xdr:col>24</xdr:col>
      <xdr:colOff>63500</xdr:colOff>
      <xdr:row>37</xdr:row>
      <xdr:rowOff>88519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9878"/>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88519</xdr:rowOff>
    </xdr:from>
    <xdr:to>
      <xdr:col>19</xdr:col>
      <xdr:colOff>177800</xdr:colOff>
      <xdr:row>37</xdr:row>
      <xdr:rowOff>154559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2169"/>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154559</xdr:rowOff>
    </xdr:from>
    <xdr:to>
      <xdr:col>15</xdr:col>
      <xdr:colOff>50800</xdr:colOff>
      <xdr:row>38</xdr:row>
      <xdr:rowOff>66675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98209"/>
          <a:ext cx="889000" cy="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66675</xdr:rowOff>
    </xdr:from>
    <xdr:to>
      <xdr:col>10</xdr:col>
      <xdr:colOff>114300</xdr:colOff>
      <xdr:row>38</xdr:row>
      <xdr:rowOff>82804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81775"/>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166878</xdr:rowOff>
    </xdr:from>
    <xdr:to>
      <xdr:col>24</xdr:col>
      <xdr:colOff>114300</xdr:colOff>
      <xdr:row>37</xdr:row>
      <xdr:rowOff>97028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145305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37719</xdr:rowOff>
    </xdr:from>
    <xdr:to>
      <xdr:col>20</xdr:col>
      <xdr:colOff>38100</xdr:colOff>
      <xdr:row>37</xdr:row>
      <xdr:rowOff>139319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130446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103759</xdr:rowOff>
    </xdr:from>
    <xdr:to>
      <xdr:col>15</xdr:col>
      <xdr:colOff>101600</xdr:colOff>
      <xdr:row>38</xdr:row>
      <xdr:rowOff>33910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25036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15875</xdr:rowOff>
    </xdr:from>
    <xdr:to>
      <xdr:col>10</xdr:col>
      <xdr:colOff>165100</xdr:colOff>
      <xdr:row>38</xdr:row>
      <xdr:rowOff>117475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108602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32004</xdr:rowOff>
    </xdr:from>
    <xdr:to>
      <xdr:col>6</xdr:col>
      <xdr:colOff>38100</xdr:colOff>
      <xdr:row>38</xdr:row>
      <xdr:rowOff>133604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124731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2646</xdr:rowOff>
    </xdr:from>
    <xdr:to>
      <xdr:col>24</xdr:col>
      <xdr:colOff>63500</xdr:colOff>
      <xdr:row>58</xdr:row>
      <xdr:rowOff>39208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6746"/>
          <a:ext cx="8382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39208</xdr:rowOff>
    </xdr:from>
    <xdr:to>
      <xdr:col>19</xdr:col>
      <xdr:colOff>177800</xdr:colOff>
      <xdr:row>58</xdr:row>
      <xdr:rowOff>60018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3308"/>
          <a:ext cx="8890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25240</xdr:rowOff>
    </xdr:from>
    <xdr:to>
      <xdr:col>15</xdr:col>
      <xdr:colOff>50800</xdr:colOff>
      <xdr:row>58</xdr:row>
      <xdr:rowOff>60018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9340"/>
          <a:ext cx="889000" cy="3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103874</xdr:rowOff>
    </xdr:from>
    <xdr:to>
      <xdr:col>10</xdr:col>
      <xdr:colOff>114300</xdr:colOff>
      <xdr:row>58</xdr:row>
      <xdr:rowOff>25240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6524"/>
          <a:ext cx="889000" cy="9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123296</xdr:rowOff>
    </xdr:from>
    <xdr:to>
      <xdr:col>24</xdr:col>
      <xdr:colOff>114300</xdr:colOff>
      <xdr:row>58</xdr:row>
      <xdr:rowOff>53446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38223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159858</xdr:rowOff>
    </xdr:from>
    <xdr:to>
      <xdr:col>20</xdr:col>
      <xdr:colOff>38100</xdr:colOff>
      <xdr:row>58</xdr:row>
      <xdr:rowOff>90008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81135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2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9218</xdr:rowOff>
    </xdr:from>
    <xdr:to>
      <xdr:col>15</xdr:col>
      <xdr:colOff>101600</xdr:colOff>
      <xdr:row>58</xdr:row>
      <xdr:rowOff>110818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101945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145890</xdr:rowOff>
    </xdr:from>
    <xdr:to>
      <xdr:col>10</xdr:col>
      <xdr:colOff>165100</xdr:colOff>
      <xdr:row>58</xdr:row>
      <xdr:rowOff>76040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67167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53074</xdr:rowOff>
    </xdr:from>
    <xdr:to>
      <xdr:col>6</xdr:col>
      <xdr:colOff>38100</xdr:colOff>
      <xdr:row>57</xdr:row>
      <xdr:rowOff>154674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145801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1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127017</xdr:rowOff>
    </xdr:from>
    <xdr:to>
      <xdr:col>24</xdr:col>
      <xdr:colOff>63500</xdr:colOff>
      <xdr:row>77</xdr:row>
      <xdr:rowOff>163795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28667"/>
          <a:ext cx="838200" cy="3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163795</xdr:rowOff>
    </xdr:from>
    <xdr:to>
      <xdr:col>19</xdr:col>
      <xdr:colOff>177800</xdr:colOff>
      <xdr:row>78</xdr:row>
      <xdr:rowOff>41745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5445"/>
          <a:ext cx="889000" cy="4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5535</xdr:rowOff>
    </xdr:from>
    <xdr:to>
      <xdr:col>15</xdr:col>
      <xdr:colOff>50800</xdr:colOff>
      <xdr:row>78</xdr:row>
      <xdr:rowOff>41745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8635"/>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5535</xdr:rowOff>
    </xdr:from>
    <xdr:to>
      <xdr:col>10</xdr:col>
      <xdr:colOff>114300</xdr:colOff>
      <xdr:row>78</xdr:row>
      <xdr:rowOff>92250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8635"/>
          <a:ext cx="889000" cy="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76217</xdr:rowOff>
    </xdr:from>
    <xdr:to>
      <xdr:col>24</xdr:col>
      <xdr:colOff>114300</xdr:colOff>
      <xdr:row>78</xdr:row>
      <xdr:rowOff>6367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112995</xdr:rowOff>
    </xdr:from>
    <xdr:to>
      <xdr:col>20</xdr:col>
      <xdr:colOff>38100</xdr:colOff>
      <xdr:row>78</xdr:row>
      <xdr:rowOff>43145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162395</xdr:rowOff>
    </xdr:from>
    <xdr:to>
      <xdr:col>15</xdr:col>
      <xdr:colOff>101600</xdr:colOff>
      <xdr:row>78</xdr:row>
      <xdr:rowOff>92545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83672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126185</xdr:rowOff>
    </xdr:from>
    <xdr:to>
      <xdr:col>10</xdr:col>
      <xdr:colOff>165100</xdr:colOff>
      <xdr:row>78</xdr:row>
      <xdr:rowOff>56335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47462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2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41450</xdr:rowOff>
    </xdr:from>
    <xdr:to>
      <xdr:col>6</xdr:col>
      <xdr:colOff>38100</xdr:colOff>
      <xdr:row>78</xdr:row>
      <xdr:rowOff>143050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134177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97131</xdr:rowOff>
    </xdr:from>
    <xdr:to>
      <xdr:col>24</xdr:col>
      <xdr:colOff>63500</xdr:colOff>
      <xdr:row>98</xdr:row>
      <xdr:rowOff>98757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9231"/>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97131</xdr:rowOff>
    </xdr:from>
    <xdr:to>
      <xdr:col>19</xdr:col>
      <xdr:colOff>177800</xdr:colOff>
      <xdr:row>98</xdr:row>
      <xdr:rowOff>99400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9231"/>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99400</xdr:rowOff>
    </xdr:from>
    <xdr:to>
      <xdr:col>15</xdr:col>
      <xdr:colOff>50800</xdr:colOff>
      <xdr:row>98</xdr:row>
      <xdr:rowOff>103732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1500"/>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103732</xdr:rowOff>
    </xdr:from>
    <xdr:to>
      <xdr:col>10</xdr:col>
      <xdr:colOff>114300</xdr:colOff>
      <xdr:row>98</xdr:row>
      <xdr:rowOff>108603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5832"/>
          <a:ext cx="889000" cy="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47957</xdr:rowOff>
    </xdr:from>
    <xdr:to>
      <xdr:col>24</xdr:col>
      <xdr:colOff>114300</xdr:colOff>
      <xdr:row>98</xdr:row>
      <xdr:rowOff>149557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46331</xdr:rowOff>
    </xdr:from>
    <xdr:to>
      <xdr:col>20</xdr:col>
      <xdr:colOff>38100</xdr:colOff>
      <xdr:row>98</xdr:row>
      <xdr:rowOff>147931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139058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48600</xdr:rowOff>
    </xdr:from>
    <xdr:to>
      <xdr:col>15</xdr:col>
      <xdr:colOff>101600</xdr:colOff>
      <xdr:row>98</xdr:row>
      <xdr:rowOff>150200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141327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52932</xdr:rowOff>
    </xdr:from>
    <xdr:to>
      <xdr:col>10</xdr:col>
      <xdr:colOff>165100</xdr:colOff>
      <xdr:row>98</xdr:row>
      <xdr:rowOff>154532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145659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57803</xdr:rowOff>
    </xdr:from>
    <xdr:to>
      <xdr:col>6</xdr:col>
      <xdr:colOff>38100</xdr:colOff>
      <xdr:row>98</xdr:row>
      <xdr:rowOff>159403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150530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30204</xdr:rowOff>
    </xdr:from>
    <xdr:to>
      <xdr:col>55</xdr:col>
      <xdr:colOff>0</xdr:colOff>
      <xdr:row>58</xdr:row>
      <xdr:rowOff>64060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74304"/>
          <a:ext cx="8382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50950</xdr:rowOff>
    </xdr:from>
    <xdr:to>
      <xdr:col>50</xdr:col>
      <xdr:colOff>114300</xdr:colOff>
      <xdr:row>58</xdr:row>
      <xdr:rowOff>64060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95050"/>
          <a:ext cx="889000" cy="1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50950</xdr:rowOff>
    </xdr:from>
    <xdr:to>
      <xdr:col>45</xdr:col>
      <xdr:colOff>177800</xdr:colOff>
      <xdr:row>58</xdr:row>
      <xdr:rowOff>103078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95050"/>
          <a:ext cx="889000" cy="5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95569</xdr:rowOff>
    </xdr:from>
    <xdr:to>
      <xdr:col>41</xdr:col>
      <xdr:colOff>50800</xdr:colOff>
      <xdr:row>58</xdr:row>
      <xdr:rowOff>103078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39669"/>
          <a:ext cx="889000" cy="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150854</xdr:rowOff>
    </xdr:from>
    <xdr:to>
      <xdr:col>55</xdr:col>
      <xdr:colOff>50800</xdr:colOff>
      <xdr:row>58</xdr:row>
      <xdr:rowOff>81004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129281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13260</xdr:rowOff>
    </xdr:from>
    <xdr:to>
      <xdr:col>50</xdr:col>
      <xdr:colOff>165100</xdr:colOff>
      <xdr:row>58</xdr:row>
      <xdr:rowOff>114860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105987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5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xdr:rowOff>
    </xdr:from>
    <xdr:to>
      <xdr:col>46</xdr:col>
      <xdr:colOff>38100</xdr:colOff>
      <xdr:row>58</xdr:row>
      <xdr:rowOff>101750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92877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52278</xdr:rowOff>
    </xdr:from>
    <xdr:to>
      <xdr:col>41</xdr:col>
      <xdr:colOff>101600</xdr:colOff>
      <xdr:row>58</xdr:row>
      <xdr:rowOff>153878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145005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8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44769</xdr:rowOff>
    </xdr:from>
    <xdr:to>
      <xdr:col>36</xdr:col>
      <xdr:colOff>165100</xdr:colOff>
      <xdr:row>58</xdr:row>
      <xdr:rowOff>146369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137496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28719</xdr:rowOff>
    </xdr:from>
    <xdr:to>
      <xdr:col>55</xdr:col>
      <xdr:colOff>0</xdr:colOff>
      <xdr:row>78</xdr:row>
      <xdr:rowOff>43329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1819"/>
          <a:ext cx="8382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129608</xdr:rowOff>
    </xdr:from>
    <xdr:to>
      <xdr:col>50</xdr:col>
      <xdr:colOff>114300</xdr:colOff>
      <xdr:row>78</xdr:row>
      <xdr:rowOff>28719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31258"/>
          <a:ext cx="889000" cy="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129608</xdr:rowOff>
    </xdr:from>
    <xdr:to>
      <xdr:col>45</xdr:col>
      <xdr:colOff>177800</xdr:colOff>
      <xdr:row>78</xdr:row>
      <xdr:rowOff>4502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31258"/>
          <a:ext cx="889000" cy="4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81042</xdr:rowOff>
    </xdr:from>
    <xdr:to>
      <xdr:col>41</xdr:col>
      <xdr:colOff>50800</xdr:colOff>
      <xdr:row>78</xdr:row>
      <xdr:rowOff>4502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82692"/>
          <a:ext cx="889000" cy="9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163979</xdr:rowOff>
    </xdr:from>
    <xdr:to>
      <xdr:col>55</xdr:col>
      <xdr:colOff>50800</xdr:colOff>
      <xdr:row>78</xdr:row>
      <xdr:rowOff>94129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142406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149369</xdr:rowOff>
    </xdr:from>
    <xdr:to>
      <xdr:col>50</xdr:col>
      <xdr:colOff>165100</xdr:colOff>
      <xdr:row>78</xdr:row>
      <xdr:rowOff>79519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96046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2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78808</xdr:rowOff>
    </xdr:from>
    <xdr:to>
      <xdr:col>46</xdr:col>
      <xdr:colOff>38100</xdr:colOff>
      <xdr:row>78</xdr:row>
      <xdr:rowOff>8958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25485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125152</xdr:rowOff>
    </xdr:from>
    <xdr:to>
      <xdr:col>41</xdr:col>
      <xdr:colOff>101600</xdr:colOff>
      <xdr:row>78</xdr:row>
      <xdr:rowOff>55302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71829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30242</xdr:rowOff>
    </xdr:from>
    <xdr:to>
      <xdr:col>36</xdr:col>
      <xdr:colOff>165100</xdr:colOff>
      <xdr:row>77</xdr:row>
      <xdr:rowOff>131842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148369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122244</xdr:rowOff>
    </xdr:from>
    <xdr:to>
      <xdr:col>55</xdr:col>
      <xdr:colOff>0</xdr:colOff>
      <xdr:row>97</xdr:row>
      <xdr:rowOff>134355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52894"/>
          <a:ext cx="8382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134355</xdr:rowOff>
    </xdr:from>
    <xdr:to>
      <xdr:col>50</xdr:col>
      <xdr:colOff>114300</xdr:colOff>
      <xdr:row>97</xdr:row>
      <xdr:rowOff>163291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65005"/>
          <a:ext cx="8890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142466</xdr:rowOff>
    </xdr:from>
    <xdr:to>
      <xdr:col>45</xdr:col>
      <xdr:colOff>177800</xdr:colOff>
      <xdr:row>97</xdr:row>
      <xdr:rowOff>163291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73116"/>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142466</xdr:rowOff>
    </xdr:from>
    <xdr:to>
      <xdr:col>41</xdr:col>
      <xdr:colOff>50800</xdr:colOff>
      <xdr:row>97</xdr:row>
      <xdr:rowOff>146627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7311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71444</xdr:rowOff>
    </xdr:from>
    <xdr:to>
      <xdr:col>55</xdr:col>
      <xdr:colOff>50800</xdr:colOff>
      <xdr:row>98</xdr:row>
      <xdr:rowOff>1594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157821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1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83555</xdr:rowOff>
    </xdr:from>
    <xdr:to>
      <xdr:col>50</xdr:col>
      <xdr:colOff>165100</xdr:colOff>
      <xdr:row>98</xdr:row>
      <xdr:rowOff>13705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112491</xdr:rowOff>
    </xdr:from>
    <xdr:to>
      <xdr:col>46</xdr:col>
      <xdr:colOff>38100</xdr:colOff>
      <xdr:row>98</xdr:row>
      <xdr:rowOff>42641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33768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91666</xdr:rowOff>
    </xdr:from>
    <xdr:to>
      <xdr:col>41</xdr:col>
      <xdr:colOff>101600</xdr:colOff>
      <xdr:row>98</xdr:row>
      <xdr:rowOff>21816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95827</xdr:rowOff>
    </xdr:from>
    <xdr:to>
      <xdr:col>36</xdr:col>
      <xdr:colOff>165100</xdr:colOff>
      <xdr:row>98</xdr:row>
      <xdr:rowOff>25977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17104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69433</xdr:rowOff>
    </xdr:from>
    <xdr:to>
      <xdr:col>85</xdr:col>
      <xdr:colOff>127000</xdr:colOff>
      <xdr:row>36</xdr:row>
      <xdr:rowOff>111288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41633"/>
          <a:ext cx="838200" cy="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111288</xdr:rowOff>
    </xdr:from>
    <xdr:to>
      <xdr:col>81</xdr:col>
      <xdr:colOff>50800</xdr:colOff>
      <xdr:row>36</xdr:row>
      <xdr:rowOff>124721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83488"/>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124721</xdr:rowOff>
    </xdr:from>
    <xdr:to>
      <xdr:col>76</xdr:col>
      <xdr:colOff>114300</xdr:colOff>
      <xdr:row>37</xdr:row>
      <xdr:rowOff>7003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96921"/>
          <a:ext cx="889000" cy="5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7003</xdr:rowOff>
    </xdr:from>
    <xdr:to>
      <xdr:col>71</xdr:col>
      <xdr:colOff>177800</xdr:colOff>
      <xdr:row>37</xdr:row>
      <xdr:rowOff>12021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50653"/>
          <a:ext cx="8890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18633</xdr:rowOff>
    </xdr:from>
    <xdr:to>
      <xdr:col>85</xdr:col>
      <xdr:colOff>177800</xdr:colOff>
      <xdr:row>36</xdr:row>
      <xdr:rowOff>120233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41510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4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60488</xdr:rowOff>
    </xdr:from>
    <xdr:to>
      <xdr:col>81</xdr:col>
      <xdr:colOff>101600</xdr:colOff>
      <xdr:row>36</xdr:row>
      <xdr:rowOff>162088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7165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0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73921</xdr:rowOff>
    </xdr:from>
    <xdr:to>
      <xdr:col>76</xdr:col>
      <xdr:colOff>165100</xdr:colOff>
      <xdr:row>37</xdr:row>
      <xdr:rowOff>4071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20598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2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127653</xdr:rowOff>
    </xdr:from>
    <xdr:to>
      <xdr:col>72</xdr:col>
      <xdr:colOff>38100</xdr:colOff>
      <xdr:row>37</xdr:row>
      <xdr:rowOff>57803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74330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132671</xdr:rowOff>
    </xdr:from>
    <xdr:to>
      <xdr:col>67</xdr:col>
      <xdr:colOff>101600</xdr:colOff>
      <xdr:row>37</xdr:row>
      <xdr:rowOff>62821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0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79348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8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71273</xdr:rowOff>
    </xdr:from>
    <xdr:to>
      <xdr:col>85</xdr:col>
      <xdr:colOff>127000</xdr:colOff>
      <xdr:row>58</xdr:row>
      <xdr:rowOff>94845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43923"/>
          <a:ext cx="838200" cy="19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94845</xdr:rowOff>
    </xdr:from>
    <xdr:to>
      <xdr:col>81</xdr:col>
      <xdr:colOff>50800</xdr:colOff>
      <xdr:row>58</xdr:row>
      <xdr:rowOff>116200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38945"/>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108519</xdr:rowOff>
    </xdr:from>
    <xdr:to>
      <xdr:col>76</xdr:col>
      <xdr:colOff>114300</xdr:colOff>
      <xdr:row>58</xdr:row>
      <xdr:rowOff>116200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52619"/>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108519</xdr:rowOff>
    </xdr:from>
    <xdr:to>
      <xdr:col>71</xdr:col>
      <xdr:colOff>177800</xdr:colOff>
      <xdr:row>58</xdr:row>
      <xdr:rowOff>115158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52619"/>
          <a:ext cx="889000" cy="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20473</xdr:rowOff>
    </xdr:from>
    <xdr:to>
      <xdr:col>85</xdr:col>
      <xdr:colOff>177800</xdr:colOff>
      <xdr:row>57</xdr:row>
      <xdr:rowOff>122073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43350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4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44045</xdr:rowOff>
    </xdr:from>
    <xdr:to>
      <xdr:col>81</xdr:col>
      <xdr:colOff>101600</xdr:colOff>
      <xdr:row>58</xdr:row>
      <xdr:rowOff>145645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136772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65400</xdr:rowOff>
    </xdr:from>
    <xdr:to>
      <xdr:col>76</xdr:col>
      <xdr:colOff>165100</xdr:colOff>
      <xdr:row>58</xdr:row>
      <xdr:rowOff>167000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158127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0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57719</xdr:rowOff>
    </xdr:from>
    <xdr:to>
      <xdr:col>72</xdr:col>
      <xdr:colOff>38100</xdr:colOff>
      <xdr:row>58</xdr:row>
      <xdr:rowOff>159319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150446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64358</xdr:rowOff>
    </xdr:from>
    <xdr:to>
      <xdr:col>67</xdr:col>
      <xdr:colOff>101600</xdr:colOff>
      <xdr:row>58</xdr:row>
      <xdr:rowOff>165958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157085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94743</xdr:rowOff>
    </xdr:from>
    <xdr:to>
      <xdr:col>85</xdr:col>
      <xdr:colOff>127000</xdr:colOff>
      <xdr:row>78</xdr:row>
      <xdr:rowOff>137931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67843"/>
          <a:ext cx="838200" cy="4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76226</xdr:rowOff>
    </xdr:from>
    <xdr:to>
      <xdr:col>81</xdr:col>
      <xdr:colOff>50800</xdr:colOff>
      <xdr:row>78</xdr:row>
      <xdr:rowOff>94743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49326"/>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76226</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49326"/>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116356</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9456"/>
          <a:ext cx="889000" cy="2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87131</xdr:rowOff>
    </xdr:from>
    <xdr:to>
      <xdr:col>85</xdr:col>
      <xdr:colOff>177800</xdr:colOff>
      <xdr:row>79</xdr:row>
      <xdr:rowOff>17281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43943</xdr:rowOff>
    </xdr:from>
    <xdr:to>
      <xdr:col>81</xdr:col>
      <xdr:colOff>101600</xdr:colOff>
      <xdr:row>78</xdr:row>
      <xdr:rowOff>145543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136670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25426</xdr:rowOff>
    </xdr:from>
    <xdr:to>
      <xdr:col>76</xdr:col>
      <xdr:colOff>165100</xdr:colOff>
      <xdr:row>78</xdr:row>
      <xdr:rowOff>127026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143553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7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65556</xdr:rowOff>
    </xdr:from>
    <xdr:to>
      <xdr:col>67</xdr:col>
      <xdr:colOff>101600</xdr:colOff>
      <xdr:row>78</xdr:row>
      <xdr:rowOff>167156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158283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3290</xdr:rowOff>
    </xdr:from>
    <xdr:to>
      <xdr:col>85</xdr:col>
      <xdr:colOff>127000</xdr:colOff>
      <xdr:row>98</xdr:row>
      <xdr:rowOff>10423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05390"/>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3290</xdr:rowOff>
    </xdr:from>
    <xdr:to>
      <xdr:col>81</xdr:col>
      <xdr:colOff>50800</xdr:colOff>
      <xdr:row>98</xdr:row>
      <xdr:rowOff>5283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05390"/>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5283</xdr:rowOff>
    </xdr:from>
    <xdr:to>
      <xdr:col>76</xdr:col>
      <xdr:colOff>114300</xdr:colOff>
      <xdr:row>98</xdr:row>
      <xdr:rowOff>13650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07383"/>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13650</xdr:rowOff>
    </xdr:from>
    <xdr:to>
      <xdr:col>71</xdr:col>
      <xdr:colOff>177800</xdr:colOff>
      <xdr:row>98</xdr:row>
      <xdr:rowOff>18222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157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131073</xdr:rowOff>
    </xdr:from>
    <xdr:to>
      <xdr:col>85</xdr:col>
      <xdr:colOff>177800</xdr:colOff>
      <xdr:row>98</xdr:row>
      <xdr:rowOff>61223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46000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123940</xdr:rowOff>
    </xdr:from>
    <xdr:to>
      <xdr:col>81</xdr:col>
      <xdr:colOff>101600</xdr:colOff>
      <xdr:row>98</xdr:row>
      <xdr:rowOff>54090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45217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125933</xdr:rowOff>
    </xdr:from>
    <xdr:to>
      <xdr:col>76</xdr:col>
      <xdr:colOff>165100</xdr:colOff>
      <xdr:row>98</xdr:row>
      <xdr:rowOff>56083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47210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134300</xdr:rowOff>
    </xdr:from>
    <xdr:to>
      <xdr:col>72</xdr:col>
      <xdr:colOff>38100</xdr:colOff>
      <xdr:row>98</xdr:row>
      <xdr:rowOff>64450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55577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5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138872</xdr:rowOff>
    </xdr:from>
    <xdr:to>
      <xdr:col>67</xdr:col>
      <xdr:colOff>101600</xdr:colOff>
      <xdr:row>98</xdr:row>
      <xdr:rowOff>69022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60149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154559</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69659"/>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154559</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669659"/>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103759</xdr:rowOff>
    </xdr:from>
    <xdr:to>
      <xdr:col>102</xdr:col>
      <xdr:colOff>165100</xdr:colOff>
      <xdr:row>39</xdr:row>
      <xdr:rowOff>33909</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25036</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前年度繰上充当金を除く１２項目中、７項目で住民一人当たりのコストが前年度より増加している。類似団体内平均値は商工費が下回ったものの、消防費と合わせて教育費が上回る結果となった。ガバメントクラウド環境整備事業、地域活性化起業人の受け入れによる総務費、自立支援給付費、保育所実施委託による民生費、学校給食新共同調理場建設工事や学校給食の公会計化による教育費が大きく増加している。一方、令和４年発生の災害対応による災害復旧費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施事業の精査により歳出の削減に取り組んでいるものの、人口減少が進む中、住民一人当たりのコストは上昇傾向にあるため、今後実施予定の大型事業の町有施設耐震改修事業（総務費）、一部事務組合による新斎場建設事業負担金（衛生費）及びその事業に充当する地方債の公債費等の増加、老朽化による公共施設の改修費（総務費・土木費等）の増加等、いずれの事業も財政状況を注視しながら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末の財政調整基金残高は１００百万円減の１，１５４百万円となった。今後も減収補てん財源の確保、災害等の突発的な支出への備えを目的に積立をしていく予定であるが、標準財政規模に対して過度な残高にならないよう、その他特定目的基金とバランスを確認しながら、適正な基金管理を行っていく。</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実質収支額の標準財政規模比率は、実質収支が６百万円減少、標準財政規模額が６４百万円増加したことで、前年度比０．３６％減の５．４３％となった。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実質単年度収支の標準財政規模比率がマイナス値となった要因は、物価高騰等の支出の増加に伴い、基金取崩額が積立額を上回ったためである。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静岡県松崎町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各会計とも前年度同様に資金不足は生じていない。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において、温泉事業会計では、休止件数の増加等により供給収益が減少したが、修繕費や減価償却費が大きく減少したことにより利益（黒字）を計上した。また、大規模改修がないことから安定的な経営が保たれているが、今後、改修費用の発生が見込まれるため、経営戦略に沿った事業運営が求め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伊豆まつざき荘会計では、令和４年度まで損失（赤字）を計上していたものの、コロナ禍前の水準に宿泊者数が回復し、前年度に引き続き利益（黒字）となった。しかし、施設の老朽化により慎重かつ計画的な経営改善が求め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では、一般会計からの繰入金によって収支の均衡（赤字なし）が保たれており、また今後も施設の老朽化による更新整備が予定されているため、経営戦略に基づいた計画的な経営改善に取り組む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公営企業会計における各会計の健全性を保つよう、引き続き収支改善に取り組む。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4674870</v>
      </c>
      <c r="BO4" s="449"/>
      <c r="BP4" s="449"/>
      <c r="BQ4" s="449"/>
      <c r="BR4" s="449"/>
      <c r="BS4" s="449"/>
      <c r="BT4" s="449"/>
      <c r="BU4" s="450"/>
      <c r="BV4" s="448">
        <v>4260579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5.8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4470840</v>
      </c>
      <c r="BO5" s="420"/>
      <c r="BP5" s="420"/>
      <c r="BQ5" s="420"/>
      <c r="BR5" s="420"/>
      <c r="BS5" s="420"/>
      <c r="BT5" s="420"/>
      <c r="BU5" s="421"/>
      <c r="BV5" s="419">
        <v>4055051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83.2</v>
      </c>
      <c r="CU5" s="417"/>
      <c r="CV5" s="417"/>
      <c r="CW5" s="417"/>
      <c r="CX5" s="417"/>
      <c r="CY5" s="417"/>
      <c r="CZ5" s="417"/>
      <c r="DA5" s="418"/>
      <c r="DB5" s="416">
        <v>86.3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204030</v>
      </c>
      <c r="BO6" s="420"/>
      <c r="BP6" s="420"/>
      <c r="BQ6" s="420"/>
      <c r="BR6" s="420"/>
      <c r="BS6" s="420"/>
      <c r="BT6" s="420"/>
      <c r="BU6" s="421"/>
      <c r="BV6" s="419">
        <v>205528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83.4</v>
      </c>
      <c r="CU6" s="563"/>
      <c r="CV6" s="563"/>
      <c r="CW6" s="563"/>
      <c r="CX6" s="563"/>
      <c r="CY6" s="563"/>
      <c r="CZ6" s="563"/>
      <c r="DA6" s="564"/>
      <c r="DB6" s="562">
        <v>86.7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60015</v>
      </c>
      <c r="BO7" s="420"/>
      <c r="BP7" s="420"/>
      <c r="BQ7" s="420"/>
      <c r="BR7" s="420"/>
      <c r="BS7" s="420"/>
      <c r="BT7" s="420"/>
      <c r="BU7" s="421"/>
      <c r="BV7" s="419">
        <v>55617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2653527</v>
      </c>
      <c r="CU7" s="420"/>
      <c r="CV7" s="420"/>
      <c r="CW7" s="420"/>
      <c r="CX7" s="420"/>
      <c r="CY7" s="420"/>
      <c r="CZ7" s="420"/>
      <c r="DA7" s="421"/>
      <c r="DB7" s="419">
        <v>2589231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144015</v>
      </c>
      <c r="BO8" s="420"/>
      <c r="BP8" s="420"/>
      <c r="BQ8" s="420"/>
      <c r="BR8" s="420"/>
      <c r="BS8" s="420"/>
      <c r="BT8" s="420"/>
      <c r="BU8" s="421"/>
      <c r="BV8" s="419">
        <v>149911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6038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-5896</v>
      </c>
      <c r="BO9" s="420"/>
      <c r="BP9" s="420"/>
      <c r="BQ9" s="420"/>
      <c r="BR9" s="420"/>
      <c r="BS9" s="420"/>
      <c r="BT9" s="420"/>
      <c r="BU9" s="421"/>
      <c r="BV9" s="419">
        <v>14515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10.199999999999999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6837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100000</v>
      </c>
      <c r="BO10" s="420"/>
      <c r="BP10" s="420"/>
      <c r="BQ10" s="420"/>
      <c r="BR10" s="420"/>
      <c r="BS10" s="420"/>
      <c r="BT10" s="420"/>
      <c r="BU10" s="421"/>
      <c r="BV10" s="419">
        <v>80000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5658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5619</v>
      </c>
      <c r="S13" s="507"/>
      <c r="T13" s="507"/>
      <c r="U13" s="507"/>
      <c r="V13" s="508"/>
      <c r="W13" s="509" t="s">
        <v>131</v>
      </c>
      <c r="X13" s="405"/>
      <c r="Y13" s="405"/>
      <c r="Z13" s="405"/>
      <c r="AA13" s="405"/>
      <c r="AB13" s="406"/>
      <c r="AC13" s="372">
        <v>175</v>
      </c>
      <c r="AD13" s="373"/>
      <c r="AE13" s="373"/>
      <c r="AF13" s="373"/>
      <c r="AG13" s="374"/>
      <c r="AH13" s="372">
        <v>222</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-105896</v>
      </c>
      <c r="BO13" s="420"/>
      <c r="BP13" s="420"/>
      <c r="BQ13" s="420"/>
      <c r="BR13" s="420"/>
      <c r="BS13" s="420"/>
      <c r="BT13" s="420"/>
      <c r="BU13" s="421"/>
      <c r="BV13" s="419">
        <v>-105485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5824</v>
      </c>
      <c r="S14" s="507"/>
      <c r="T14" s="507"/>
      <c r="U14" s="507"/>
      <c r="V14" s="508"/>
      <c r="W14" s="510"/>
      <c r="X14" s="408"/>
      <c r="Y14" s="408"/>
      <c r="Z14" s="408"/>
      <c r="AA14" s="408"/>
      <c r="AB14" s="409"/>
      <c r="AC14" s="499">
        <v>6.5</v>
      </c>
      <c r="AD14" s="500"/>
      <c r="AE14" s="500"/>
      <c r="AF14" s="500"/>
      <c r="AG14" s="501"/>
      <c r="AH14" s="499">
        <v>7.2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5787</v>
      </c>
      <c r="S15" s="507"/>
      <c r="T15" s="507"/>
      <c r="U15" s="507"/>
      <c r="V15" s="508"/>
      <c r="W15" s="509" t="s">
        <v>137</v>
      </c>
      <c r="X15" s="405"/>
      <c r="Y15" s="405"/>
      <c r="Z15" s="405"/>
      <c r="AA15" s="405"/>
      <c r="AB15" s="406"/>
      <c r="AC15" s="372">
        <v>442</v>
      </c>
      <c r="AD15" s="373"/>
      <c r="AE15" s="373"/>
      <c r="AF15" s="373"/>
      <c r="AG15" s="374"/>
      <c r="AH15" s="372">
        <v>531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638653</v>
      </c>
      <c r="BO15" s="449"/>
      <c r="BP15" s="449"/>
      <c r="BQ15" s="449"/>
      <c r="BR15" s="449"/>
      <c r="BS15" s="449"/>
      <c r="BT15" s="449"/>
      <c r="BU15" s="450"/>
      <c r="BV15" s="448">
        <v>649747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16.3</v>
      </c>
      <c r="AD16" s="500"/>
      <c r="AE16" s="500"/>
      <c r="AF16" s="500"/>
      <c r="AG16" s="501"/>
      <c r="AH16" s="499">
        <v>17.100000000000001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2494619</v>
      </c>
      <c r="BO16" s="420"/>
      <c r="BP16" s="420"/>
      <c r="BQ16" s="420"/>
      <c r="BR16" s="420"/>
      <c r="BS16" s="420"/>
      <c r="BT16" s="420"/>
      <c r="BU16" s="421"/>
      <c r="BV16" s="419">
        <v>2421355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2094</v>
      </c>
      <c r="AD17" s="373"/>
      <c r="AE17" s="373"/>
      <c r="AF17" s="373"/>
      <c r="AG17" s="374"/>
      <c r="AH17" s="372">
        <v>2350</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791800</v>
      </c>
      <c r="BO17" s="420"/>
      <c r="BP17" s="420"/>
      <c r="BQ17" s="420"/>
      <c r="BR17" s="420"/>
      <c r="BS17" s="420"/>
      <c r="BT17" s="420"/>
      <c r="BU17" s="421"/>
      <c r="BV17" s="419">
        <v>807594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85.11</v>
      </c>
      <c r="M18" s="472"/>
      <c r="N18" s="472"/>
      <c r="O18" s="472"/>
      <c r="P18" s="472"/>
      <c r="Q18" s="472"/>
      <c r="R18" s="473"/>
      <c r="S18" s="473"/>
      <c r="T18" s="473"/>
      <c r="U18" s="473"/>
      <c r="V18" s="474"/>
      <c r="W18" s="490"/>
      <c r="X18" s="491"/>
      <c r="Y18" s="491"/>
      <c r="Z18" s="491"/>
      <c r="AA18" s="491"/>
      <c r="AB18" s="515"/>
      <c r="AC18" s="389">
        <v>77.2</v>
      </c>
      <c r="AD18" s="390"/>
      <c r="AE18" s="390"/>
      <c r="AF18" s="390"/>
      <c r="AG18" s="475"/>
      <c r="AH18" s="389">
        <v>75.7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2246946</v>
      </c>
      <c r="BO18" s="420"/>
      <c r="BP18" s="420"/>
      <c r="BQ18" s="420"/>
      <c r="BR18" s="420"/>
      <c r="BS18" s="420"/>
      <c r="BT18" s="420"/>
      <c r="BU18" s="421"/>
      <c r="BV18" s="419">
        <v>2250167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71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3443471</v>
      </c>
      <c r="BO19" s="420"/>
      <c r="BP19" s="420"/>
      <c r="BQ19" s="420"/>
      <c r="BR19" s="420"/>
      <c r="BS19" s="420"/>
      <c r="BT19" s="420"/>
      <c r="BU19" s="421"/>
      <c r="BV19" s="419">
        <v>3411900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2663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2513384</v>
      </c>
      <c r="BO22" s="449"/>
      <c r="BP22" s="449"/>
      <c r="BQ22" s="449"/>
      <c r="BR22" s="449"/>
      <c r="BS22" s="449"/>
      <c r="BT22" s="449"/>
      <c r="BU22" s="450"/>
      <c r="BV22" s="448">
        <v>2433256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2446100</v>
      </c>
      <c r="BO23" s="420"/>
      <c r="BP23" s="420"/>
      <c r="BQ23" s="420"/>
      <c r="BR23" s="420"/>
      <c r="BS23" s="420"/>
      <c r="BT23" s="420"/>
      <c r="BU23" s="421"/>
      <c r="BV23" s="419">
        <v>2388134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6120</v>
      </c>
      <c r="R24" s="373"/>
      <c r="S24" s="373"/>
      <c r="T24" s="373"/>
      <c r="U24" s="373"/>
      <c r="V24" s="374"/>
      <c r="W24" s="462"/>
      <c r="X24" s="399"/>
      <c r="Y24" s="400"/>
      <c r="Z24" s="375" t="s">
        <v>161</v>
      </c>
      <c r="AA24" s="376"/>
      <c r="AB24" s="376"/>
      <c r="AC24" s="376"/>
      <c r="AD24" s="376"/>
      <c r="AE24" s="376"/>
      <c r="AF24" s="376"/>
      <c r="AG24" s="377"/>
      <c r="AH24" s="372">
        <v>67</v>
      </c>
      <c r="AI24" s="373"/>
      <c r="AJ24" s="373"/>
      <c r="AK24" s="373"/>
      <c r="AL24" s="374"/>
      <c r="AM24" s="372">
        <v>190146</v>
      </c>
      <c r="AN24" s="373"/>
      <c r="AO24" s="373"/>
      <c r="AP24" s="373"/>
      <c r="AQ24" s="373"/>
      <c r="AR24" s="374"/>
      <c r="AS24" s="372">
        <v>2838</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1291718</v>
      </c>
      <c r="BO24" s="420"/>
      <c r="BP24" s="420"/>
      <c r="BQ24" s="420"/>
      <c r="BR24" s="420"/>
      <c r="BS24" s="420"/>
      <c r="BT24" s="420"/>
      <c r="BU24" s="421"/>
      <c r="BV24" s="419">
        <v>1061083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5350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392404</v>
      </c>
      <c r="BO25" s="449"/>
      <c r="BP25" s="449"/>
      <c r="BQ25" s="449"/>
      <c r="BR25" s="449"/>
      <c r="BS25" s="449"/>
      <c r="BT25" s="449"/>
      <c r="BU25" s="450"/>
      <c r="BV25" s="448">
        <v>522157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4370</v>
      </c>
      <c r="R26" s="373"/>
      <c r="S26" s="373"/>
      <c r="T26" s="373"/>
      <c r="U26" s="373"/>
      <c r="V26" s="374"/>
      <c r="W26" s="462"/>
      <c r="X26" s="399"/>
      <c r="Y26" s="400"/>
      <c r="Z26" s="375" t="s">
        <v>167</v>
      </c>
      <c r="AA26" s="430"/>
      <c r="AB26" s="430"/>
      <c r="AC26" s="430"/>
      <c r="AD26" s="430"/>
      <c r="AE26" s="430"/>
      <c r="AF26" s="430"/>
      <c r="AG26" s="431"/>
      <c r="AH26" s="372">
        <v>3</v>
      </c>
      <c r="AI26" s="373"/>
      <c r="AJ26" s="373"/>
      <c r="AK26" s="373"/>
      <c r="AL26" s="374"/>
      <c r="AM26" s="372">
        <v>7680</v>
      </c>
      <c r="AN26" s="373"/>
      <c r="AO26" s="373"/>
      <c r="AP26" s="373"/>
      <c r="AQ26" s="373"/>
      <c r="AR26" s="374"/>
      <c r="AS26" s="372">
        <v>2560</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2730</v>
      </c>
      <c r="R27" s="373"/>
      <c r="S27" s="373"/>
      <c r="T27" s="373"/>
      <c r="U27" s="373"/>
      <c r="V27" s="374"/>
      <c r="W27" s="462"/>
      <c r="X27" s="399"/>
      <c r="Y27" s="400"/>
      <c r="Z27" s="375" t="s">
        <v>170</v>
      </c>
      <c r="AA27" s="376"/>
      <c r="AB27" s="376"/>
      <c r="AC27" s="376"/>
      <c r="AD27" s="376"/>
      <c r="AE27" s="376"/>
      <c r="AF27" s="376"/>
      <c r="AG27" s="377"/>
      <c r="AH27" s="372">
        <v>6</v>
      </c>
      <c r="AI27" s="373"/>
      <c r="AJ27" s="373"/>
      <c r="AK27" s="373"/>
      <c r="AL27" s="374"/>
      <c r="AM27" s="372">
        <v>18792</v>
      </c>
      <c r="AN27" s="373"/>
      <c r="AO27" s="373"/>
      <c r="AP27" s="373"/>
      <c r="AQ27" s="373"/>
      <c r="AR27" s="374"/>
      <c r="AS27" s="372">
        <v>3132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2080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1153960</v>
      </c>
      <c r="BO28" s="449"/>
      <c r="BP28" s="449"/>
      <c r="BQ28" s="449"/>
      <c r="BR28" s="449"/>
      <c r="BS28" s="449"/>
      <c r="BT28" s="449"/>
      <c r="BU28" s="450"/>
      <c r="BV28" s="448">
        <v>1253960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6</v>
      </c>
      <c r="M29" s="373"/>
      <c r="N29" s="373"/>
      <c r="O29" s="373"/>
      <c r="P29" s="374"/>
      <c r="Q29" s="372">
        <v>1870</v>
      </c>
      <c r="R29" s="373"/>
      <c r="S29" s="373"/>
      <c r="T29" s="373"/>
      <c r="U29" s="373"/>
      <c r="V29" s="374"/>
      <c r="W29" s="463"/>
      <c r="X29" s="464"/>
      <c r="Y29" s="465"/>
      <c r="Z29" s="375" t="s">
        <v>176</v>
      </c>
      <c r="AA29" s="376"/>
      <c r="AB29" s="376"/>
      <c r="AC29" s="376"/>
      <c r="AD29" s="376"/>
      <c r="AE29" s="376"/>
      <c r="AF29" s="376"/>
      <c r="AG29" s="377"/>
      <c r="AH29" s="372">
        <v>73</v>
      </c>
      <c r="AI29" s="373"/>
      <c r="AJ29" s="373"/>
      <c r="AK29" s="373"/>
      <c r="AL29" s="374"/>
      <c r="AM29" s="372">
        <v>208938</v>
      </c>
      <c r="AN29" s="373"/>
      <c r="AO29" s="373"/>
      <c r="AP29" s="373"/>
      <c r="AQ29" s="373"/>
      <c r="AR29" s="374"/>
      <c r="AS29" s="372">
        <v>2862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778378</v>
      </c>
      <c r="BO30" s="454"/>
      <c r="BP30" s="454"/>
      <c r="BQ30" s="454"/>
      <c r="BR30" s="454"/>
      <c r="BS30" s="454"/>
      <c r="BT30" s="454"/>
      <c r="BU30" s="455"/>
      <c r="BV30" s="453">
        <v>782703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西豆衛生プラント組合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（一財）松崎町振興公社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温泉事業会計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下田地区消防組合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伊豆まつざき荘事業会計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一部事務組合下田メディカルセンター（事業会計分）</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岩地漁業集落排水事業会計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一部事務組合下田メディカルセンター（普通会計分）</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9</v>
      </c>
      <c r="AN38" s="367"/>
      <c r="AO38" s="368" t="str">
        <f>IF('各会計、関係団体の財政状況及び健全化判断比率'!B35="","",'各会計、関係団体の財政状況及び健全化判断比率'!B35)</f>
        <v>石部農業集落排水事業会計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静岡県市町総合事務組合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10</v>
      </c>
      <c r="AN39" s="367"/>
      <c r="AO39" s="368" t="str">
        <f>IF('各会計、関係団体の財政状況及び健全化判断比率'!B36="","",'各会計、関係団体の財政状況及び健全化判断比率'!B36)</f>
        <v>雲見漁業集落排水事業会計</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静岡県後期高齢者医療広域連合（事業会計分）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静岡県後期高齢者医療広域連合（普通会計分）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静岡県地方税滞納整理機構</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南伊豆地域清掃施設組合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6bhwdCYuag93J4zp9QOKngUVr5t+yGtAgmMXrh4U73SE/MH6CxyH2mJycoPnJOrGTk/rqRotYFQG+kAaaD/Wg==" saltValue="5yAB96LmlyzNB/N0K7Ey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23.07</v>
      </c>
      <c r="G34" s="33">
        <v>22.44</v>
      </c>
      <c r="H34" s="33">
        <v>24.4</v>
      </c>
      <c r="I34" s="33">
        <v>24.52</v>
      </c>
      <c r="J34" s="34">
        <v>19.97</v>
      </c>
      <c r="K34" s="22"/>
      <c r="L34" s="22"/>
      <c r="M34" s="22"/>
      <c r="N34" s="22"/>
      <c r="O34" s="22"/>
      <c r="P34" s="22"/>
    </row>
    <row r="35" spans="1:16" ht="39" customHeight="1" x14ac:dyDescent="0.15">
      <c r="A35" s="22"/>
      <c r="B35" s="35"/>
      <c r="C35" s="1145" t="s">
        <v>536</v>
      </c>
      <c r="D35" s="1146"/>
      <c r="E35" s="1147"/>
      <c r="F35" s="36">
        <v>5.68</v>
      </c>
      <c r="G35" s="37">
        <v>3.79</v>
      </c>
      <c r="H35" s="37">
        <v>5.17</v>
      </c>
      <c r="I35" s="37">
        <v>5.78</v>
      </c>
      <c r="J35" s="38">
        <v>5.42</v>
      </c>
      <c r="K35" s="22"/>
      <c r="L35" s="22"/>
      <c r="M35" s="22"/>
      <c r="N35" s="22"/>
      <c r="O35" s="22"/>
      <c r="P35" s="22"/>
    </row>
    <row r="36" spans="1:16" ht="39" customHeight="1" x14ac:dyDescent="0.15">
      <c r="A36" s="22"/>
      <c r="B36" s="35"/>
      <c r="C36" s="1145" t="s">
        <v>537</v>
      </c>
      <c r="D36" s="1146"/>
      <c r="E36" s="1147"/>
      <c r="F36" s="36">
        <v>2.58</v>
      </c>
      <c r="G36" s="37">
        <v>1.88</v>
      </c>
      <c r="H36" s="37">
        <v>2.6</v>
      </c>
      <c r="I36" s="37">
        <v>2.82</v>
      </c>
      <c r="J36" s="38">
        <v>3.41</v>
      </c>
      <c r="K36" s="22"/>
      <c r="L36" s="22"/>
      <c r="M36" s="22"/>
      <c r="N36" s="22"/>
      <c r="O36" s="22"/>
      <c r="P36" s="22"/>
    </row>
    <row r="37" spans="1:16" ht="39" customHeight="1" x14ac:dyDescent="0.15">
      <c r="A37" s="22"/>
      <c r="B37" s="35"/>
      <c r="C37" s="1145" t="s">
        <v>538</v>
      </c>
      <c r="D37" s="1146"/>
      <c r="E37" s="1147"/>
      <c r="F37" s="36">
        <v>2.97</v>
      </c>
      <c r="G37" s="37">
        <v>2.37</v>
      </c>
      <c r="H37" s="37">
        <v>2.13</v>
      </c>
      <c r="I37" s="37">
        <v>2.4300000000000002</v>
      </c>
      <c r="J37" s="38">
        <v>3.36</v>
      </c>
      <c r="K37" s="22"/>
      <c r="L37" s="22"/>
      <c r="M37" s="22"/>
      <c r="N37" s="22"/>
      <c r="O37" s="22"/>
      <c r="P37" s="22"/>
    </row>
    <row r="38" spans="1:16" ht="39" customHeight="1" x14ac:dyDescent="0.15">
      <c r="A38" s="22"/>
      <c r="B38" s="35"/>
      <c r="C38" s="1145" t="s">
        <v>539</v>
      </c>
      <c r="D38" s="1146"/>
      <c r="E38" s="1147"/>
      <c r="F38" s="36">
        <v>0.03</v>
      </c>
      <c r="G38" s="37">
        <v>1.71</v>
      </c>
      <c r="H38" s="37">
        <v>2.92</v>
      </c>
      <c r="I38" s="37">
        <v>3.51</v>
      </c>
      <c r="J38" s="38">
        <v>2.48</v>
      </c>
      <c r="K38" s="22"/>
      <c r="L38" s="22"/>
      <c r="M38" s="22"/>
      <c r="N38" s="22"/>
      <c r="O38" s="22"/>
      <c r="P38" s="22"/>
    </row>
    <row r="39" spans="1:16" ht="39" customHeight="1" x14ac:dyDescent="0.15">
      <c r="A39" s="22"/>
      <c r="B39" s="35"/>
      <c r="C39" s="1145" t="s">
        <v>540</v>
      </c>
      <c r="D39" s="1146"/>
      <c r="E39" s="1147"/>
      <c r="F39" s="36" t="s">
        <v>488</v>
      </c>
      <c r="G39" s="37" t="s">
        <v>488</v>
      </c>
      <c r="H39" s="37" t="s">
        <v>488</v>
      </c>
      <c r="I39" s="37" t="s">
        <v>488</v>
      </c>
      <c r="J39" s="38">
        <v>0.69</v>
      </c>
      <c r="K39" s="22"/>
      <c r="L39" s="22"/>
      <c r="M39" s="22"/>
      <c r="N39" s="22"/>
      <c r="O39" s="22"/>
      <c r="P39" s="22"/>
    </row>
    <row r="40" spans="1:16" ht="39" customHeight="1" x14ac:dyDescent="0.15">
      <c r="A40" s="22"/>
      <c r="B40" s="35"/>
      <c r="C40" s="1145" t="s">
        <v>541</v>
      </c>
      <c r="D40" s="1146"/>
      <c r="E40" s="1147"/>
      <c r="F40" s="36" t="s">
        <v>488</v>
      </c>
      <c r="G40" s="37" t="s">
        <v>488</v>
      </c>
      <c r="H40" s="37" t="s">
        <v>488</v>
      </c>
      <c r="I40" s="37" t="s">
        <v>488</v>
      </c>
      <c r="J40" s="38">
        <v>0.59</v>
      </c>
      <c r="K40" s="22"/>
      <c r="L40" s="22"/>
      <c r="M40" s="22"/>
      <c r="N40" s="22"/>
      <c r="O40" s="22"/>
      <c r="P40" s="22"/>
    </row>
    <row r="41" spans="1:16" ht="39" customHeight="1" x14ac:dyDescent="0.15">
      <c r="A41" s="22"/>
      <c r="B41" s="35"/>
      <c r="C41" s="1145" t="s">
        <v>542</v>
      </c>
      <c r="D41" s="1146"/>
      <c r="E41" s="1147"/>
      <c r="F41" s="36" t="s">
        <v>488</v>
      </c>
      <c r="G41" s="37" t="s">
        <v>488</v>
      </c>
      <c r="H41" s="37" t="s">
        <v>488</v>
      </c>
      <c r="I41" s="37" t="s">
        <v>488</v>
      </c>
      <c r="J41" s="38">
        <v>0.56999999999999995</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1.2</v>
      </c>
      <c r="G43" s="42">
        <v>1.19</v>
      </c>
      <c r="H43" s="42">
        <v>0.56999999999999995</v>
      </c>
      <c r="I43" s="42">
        <v>1.62</v>
      </c>
      <c r="J43" s="43">
        <v>0.18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ZldaK88X2yoc2DlQ7d6ZYGYlR7dJDCmiIWf0EM32sfOJTZKGegqUz9SSUfP5Uo+vRZotW0OZiNpl1a2z4NjSA==" saltValue="mtB2mG4IKLfnFozeLbEo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335</v>
      </c>
      <c r="L45" s="60">
        <v>339</v>
      </c>
      <c r="M45" s="60">
        <v>351</v>
      </c>
      <c r="N45" s="60">
        <v>348</v>
      </c>
      <c r="O45" s="61">
        <v>320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7</v>
      </c>
      <c r="L48" s="64">
        <v>7</v>
      </c>
      <c r="M48" s="64">
        <v>13</v>
      </c>
      <c r="N48" s="64">
        <v>19</v>
      </c>
      <c r="O48" s="65">
        <v>20</v>
      </c>
      <c r="P48" s="48"/>
      <c r="Q48" s="48"/>
      <c r="R48" s="48"/>
      <c r="S48" s="48"/>
      <c r="T48" s="48"/>
      <c r="U48" s="48"/>
    </row>
    <row r="49" spans="1:21" ht="30.75" customHeight="1" x14ac:dyDescent="0.15">
      <c r="A49" s="48"/>
      <c r="B49" s="1178"/>
      <c r="C49" s="1179"/>
      <c r="D49" s="62"/>
      <c r="E49" s="1155" t="s">
        <v>14</v>
      </c>
      <c r="F49" s="1155"/>
      <c r="G49" s="1155"/>
      <c r="H49" s="1155"/>
      <c r="I49" s="1155"/>
      <c r="J49" s="1156"/>
      <c r="K49" s="63">
        <v>48</v>
      </c>
      <c r="L49" s="64">
        <v>35</v>
      </c>
      <c r="M49" s="64">
        <v>23</v>
      </c>
      <c r="N49" s="64">
        <v>24</v>
      </c>
      <c r="O49" s="65">
        <v>26</v>
      </c>
      <c r="P49" s="48"/>
      <c r="Q49" s="48"/>
      <c r="R49" s="48"/>
      <c r="S49" s="48"/>
      <c r="T49" s="48"/>
      <c r="U49" s="48"/>
    </row>
    <row r="50" spans="1:21" ht="30.75" customHeight="1" x14ac:dyDescent="0.15">
      <c r="A50" s="48"/>
      <c r="B50" s="1178"/>
      <c r="C50" s="1179"/>
      <c r="D50" s="62"/>
      <c r="E50" s="1155" t="s">
        <v>15</v>
      </c>
      <c r="F50" s="1155"/>
      <c r="G50" s="1155"/>
      <c r="H50" s="1155"/>
      <c r="I50" s="1155"/>
      <c r="J50" s="1156"/>
      <c r="K50" s="63">
        <v>6</v>
      </c>
      <c r="L50" s="64">
        <v>6</v>
      </c>
      <c r="M50" s="64">
        <v>6</v>
      </c>
      <c r="N50" s="64">
        <v>6</v>
      </c>
      <c r="O50" s="65">
        <v>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297</v>
      </c>
      <c r="L52" s="64">
        <v>268</v>
      </c>
      <c r="M52" s="64">
        <v>266</v>
      </c>
      <c r="N52" s="64">
        <v>259</v>
      </c>
      <c r="O52" s="65">
        <v>244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99</v>
      </c>
      <c r="L53" s="69">
        <v>119</v>
      </c>
      <c r="M53" s="69">
        <v>127</v>
      </c>
      <c r="N53" s="69">
        <v>138</v>
      </c>
      <c r="O53" s="70">
        <v>128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OwzdpUGK9K5ggaEa1qeQFPpKhuua79JyPLCj8sIdZ+eqHROv8Ce5+Ylx1ipHIf++t9/VzFgKWJY/LbmJoXDKw==" saltValue="/u9AD4Z+or5lmSQXD174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3079</v>
      </c>
      <c r="J41" s="344">
        <v>2898</v>
      </c>
      <c r="K41" s="344">
        <v>2692</v>
      </c>
      <c r="L41" s="344">
        <v>2433</v>
      </c>
      <c r="M41" s="345">
        <v>2513</v>
      </c>
    </row>
    <row r="42" spans="2:13" ht="27.75" customHeight="1" x14ac:dyDescent="0.15">
      <c r="B42" s="1186"/>
      <c r="C42" s="1187"/>
      <c r="D42" s="106"/>
      <c r="E42" s="1190" t="s">
        <v>32</v>
      </c>
      <c r="F42" s="1190"/>
      <c r="G42" s="1190"/>
      <c r="H42" s="1191"/>
      <c r="I42" s="346">
        <v>54</v>
      </c>
      <c r="J42" s="347">
        <v>48</v>
      </c>
      <c r="K42" s="347">
        <v>43</v>
      </c>
      <c r="L42" s="347">
        <v>37</v>
      </c>
      <c r="M42" s="348">
        <v>32</v>
      </c>
    </row>
    <row r="43" spans="2:13" ht="27.75" customHeight="1" x14ac:dyDescent="0.15">
      <c r="B43" s="1186"/>
      <c r="C43" s="1187"/>
      <c r="D43" s="106"/>
      <c r="E43" s="1190" t="s">
        <v>33</v>
      </c>
      <c r="F43" s="1190"/>
      <c r="G43" s="1190"/>
      <c r="H43" s="1191"/>
      <c r="I43" s="346">
        <v>29</v>
      </c>
      <c r="J43" s="347">
        <v>27</v>
      </c>
      <c r="K43" s="347">
        <v>16</v>
      </c>
      <c r="L43" s="347">
        <v>25</v>
      </c>
      <c r="M43" s="348">
        <v>21</v>
      </c>
    </row>
    <row r="44" spans="2:13" ht="27.75" customHeight="1" x14ac:dyDescent="0.15">
      <c r="B44" s="1186"/>
      <c r="C44" s="1187"/>
      <c r="D44" s="106"/>
      <c r="E44" s="1190" t="s">
        <v>34</v>
      </c>
      <c r="F44" s="1190"/>
      <c r="G44" s="1190"/>
      <c r="H44" s="1191"/>
      <c r="I44" s="346">
        <v>207</v>
      </c>
      <c r="J44" s="347">
        <v>188</v>
      </c>
      <c r="K44" s="347">
        <v>183</v>
      </c>
      <c r="L44" s="347">
        <v>182</v>
      </c>
      <c r="M44" s="348">
        <v>169</v>
      </c>
    </row>
    <row r="45" spans="2:13" ht="27.75" customHeight="1" x14ac:dyDescent="0.15">
      <c r="B45" s="1186"/>
      <c r="C45" s="1187"/>
      <c r="D45" s="106"/>
      <c r="E45" s="1190" t="s">
        <v>35</v>
      </c>
      <c r="F45" s="1190"/>
      <c r="G45" s="1190"/>
      <c r="H45" s="1191"/>
      <c r="I45" s="346">
        <v>995</v>
      </c>
      <c r="J45" s="347">
        <v>983</v>
      </c>
      <c r="K45" s="347">
        <v>961</v>
      </c>
      <c r="L45" s="347">
        <v>958</v>
      </c>
      <c r="M45" s="348">
        <v>981</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2063</v>
      </c>
      <c r="J50" s="347">
        <v>2368</v>
      </c>
      <c r="K50" s="347">
        <v>2234</v>
      </c>
      <c r="L50" s="347">
        <v>2036</v>
      </c>
      <c r="M50" s="348">
        <v>1802</v>
      </c>
    </row>
    <row r="51" spans="2:13" ht="27.75" customHeight="1" x14ac:dyDescent="0.15">
      <c r="B51" s="1186"/>
      <c r="C51" s="1187"/>
      <c r="D51" s="106"/>
      <c r="E51" s="1190" t="s">
        <v>42</v>
      </c>
      <c r="F51" s="1190"/>
      <c r="G51" s="1190"/>
      <c r="H51" s="1191"/>
      <c r="I51" s="346" t="s">
        <v>488</v>
      </c>
      <c r="J51" s="347" t="s">
        <v>488</v>
      </c>
      <c r="K51" s="347" t="s">
        <v>488</v>
      </c>
      <c r="L51" s="347" t="s">
        <v>488</v>
      </c>
      <c r="M51" s="348" t="s">
        <v>488</v>
      </c>
    </row>
    <row r="52" spans="2:13" ht="27.75" customHeight="1" x14ac:dyDescent="0.15">
      <c r="B52" s="1188"/>
      <c r="C52" s="1189"/>
      <c r="D52" s="106"/>
      <c r="E52" s="1190" t="s">
        <v>43</v>
      </c>
      <c r="F52" s="1190"/>
      <c r="G52" s="1190"/>
      <c r="H52" s="1191"/>
      <c r="I52" s="346">
        <v>2692</v>
      </c>
      <c r="J52" s="347">
        <v>2568</v>
      </c>
      <c r="K52" s="347">
        <v>2401</v>
      </c>
      <c r="L52" s="347">
        <v>2223</v>
      </c>
      <c r="M52" s="348">
        <v>2247</v>
      </c>
    </row>
    <row r="53" spans="2:13" ht="27.75" customHeight="1" thickBot="1" x14ac:dyDescent="0.2">
      <c r="B53" s="1192" t="s">
        <v>19</v>
      </c>
      <c r="C53" s="1193"/>
      <c r="D53" s="110"/>
      <c r="E53" s="1194" t="s">
        <v>44</v>
      </c>
      <c r="F53" s="1194"/>
      <c r="G53" s="1194"/>
      <c r="H53" s="1195"/>
      <c r="I53" s="349">
        <v>-391</v>
      </c>
      <c r="J53" s="350">
        <v>-792</v>
      </c>
      <c r="K53" s="350">
        <v>-742</v>
      </c>
      <c r="L53" s="350">
        <v>-623</v>
      </c>
      <c r="M53" s="351">
        <v>-333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0ZDIHFNyrpYb3yPROyPCGlvAuElbIuvfwW4uCq1wvy/YB+5SChsg2DenXJ+4AiqeYOpsgoIPjoo7gSCcntSQw==" saltValue="E/1nTG66/ctZo+pgO6/r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1374</v>
      </c>
      <c r="G55" s="352">
        <v>1254</v>
      </c>
      <c r="H55" s="353">
        <v>1154</v>
      </c>
    </row>
    <row r="56" spans="2:8" ht="52.5" customHeight="1" x14ac:dyDescent="0.15">
      <c r="B56" s="122"/>
      <c r="C56" s="1213" t="s">
        <v>47</v>
      </c>
      <c r="D56" s="1213"/>
      <c r="E56" s="1214"/>
      <c r="F56" s="354" t="s">
        <v>488</v>
      </c>
      <c r="G56" s="354" t="s">
        <v>488</v>
      </c>
      <c r="H56" s="355" t="s">
        <v>488</v>
      </c>
    </row>
    <row r="57" spans="2:8" ht="53.25" customHeight="1" x14ac:dyDescent="0.15">
      <c r="B57" s="122"/>
      <c r="C57" s="1215" t="s">
        <v>48</v>
      </c>
      <c r="D57" s="1215"/>
      <c r="E57" s="1216"/>
      <c r="F57" s="356">
        <v>862</v>
      </c>
      <c r="G57" s="356">
        <v>783</v>
      </c>
      <c r="H57" s="357">
        <v>778</v>
      </c>
    </row>
    <row r="58" spans="2:8" ht="45.75" customHeight="1" x14ac:dyDescent="0.15">
      <c r="B58" s="123"/>
      <c r="C58" s="1203" t="s">
        <v>550</v>
      </c>
      <c r="D58" s="1204"/>
      <c r="E58" s="1205"/>
      <c r="F58" s="358">
        <v>387</v>
      </c>
      <c r="G58" s="358">
        <v>366</v>
      </c>
      <c r="H58" s="359">
        <v>364</v>
      </c>
    </row>
    <row r="59" spans="2:8" ht="45.75" customHeight="1" x14ac:dyDescent="0.15">
      <c r="B59" s="123"/>
      <c r="C59" s="1203" t="s">
        <v>551</v>
      </c>
      <c r="D59" s="1204"/>
      <c r="E59" s="1205"/>
      <c r="F59" s="358">
        <v>298</v>
      </c>
      <c r="G59" s="358">
        <v>244</v>
      </c>
      <c r="H59" s="359">
        <v>215</v>
      </c>
    </row>
    <row r="60" spans="2:8" ht="45.75" customHeight="1" x14ac:dyDescent="0.15">
      <c r="B60" s="123"/>
      <c r="C60" s="1203" t="s">
        <v>552</v>
      </c>
      <c r="D60" s="1204"/>
      <c r="E60" s="1205"/>
      <c r="F60" s="358">
        <v>57</v>
      </c>
      <c r="G60" s="358">
        <v>64</v>
      </c>
      <c r="H60" s="359">
        <v>69</v>
      </c>
    </row>
    <row r="61" spans="2:8" ht="45.75" customHeight="1" x14ac:dyDescent="0.15">
      <c r="B61" s="123"/>
      <c r="C61" s="1203" t="s">
        <v>553</v>
      </c>
      <c r="D61" s="1204"/>
      <c r="E61" s="1205"/>
      <c r="F61" s="358">
        <v>0</v>
      </c>
      <c r="G61" s="358">
        <v>0</v>
      </c>
      <c r="H61" s="359">
        <v>30</v>
      </c>
    </row>
    <row r="62" spans="2:8" ht="45.75" customHeight="1" thickBot="1" x14ac:dyDescent="0.2">
      <c r="B62" s="124"/>
      <c r="C62" s="1206" t="s">
        <v>554</v>
      </c>
      <c r="D62" s="1207"/>
      <c r="E62" s="1208"/>
      <c r="F62" s="360">
        <v>12</v>
      </c>
      <c r="G62" s="360">
        <v>20</v>
      </c>
      <c r="H62" s="361">
        <v>28</v>
      </c>
    </row>
    <row r="63" spans="2:8" ht="52.5" customHeight="1" thickBot="1" x14ac:dyDescent="0.2">
      <c r="B63" s="125"/>
      <c r="C63" s="1209" t="s">
        <v>49</v>
      </c>
      <c r="D63" s="1209"/>
      <c r="E63" s="1210"/>
      <c r="F63" s="362">
        <v>2236</v>
      </c>
      <c r="G63" s="362">
        <v>2037</v>
      </c>
      <c r="H63" s="363">
        <v>1932</v>
      </c>
    </row>
    <row r="64" spans="2:8" x14ac:dyDescent="0.15"/>
  </sheetData>
  <sheetProtection algorithmName="SHA-512" hashValue="PwGi1uyZdmm94XtXImZPdlRJQ4TK4cCrvsA4y3XGJAn0QCzaQ6l0kasnBsru84qfiySBomRgAxtA6RgskKMvaw==" saltValue="BOu8EE281XJurOWneDSX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50315</v>
      </c>
      <c r="E3" s="144"/>
      <c r="F3" s="145">
        <v>125391</v>
      </c>
      <c r="G3" s="146"/>
      <c r="H3" s="147"/>
    </row>
    <row r="4" spans="1:8" x14ac:dyDescent="0.15">
      <c r="A4" s="148"/>
      <c r="B4" s="149"/>
      <c r="C4" s="150"/>
      <c r="D4" s="151">
        <v>32972</v>
      </c>
      <c r="E4" s="152"/>
      <c r="F4" s="153">
        <v>68516</v>
      </c>
      <c r="G4" s="154"/>
      <c r="H4" s="155"/>
    </row>
    <row r="5" spans="1:8" x14ac:dyDescent="0.15">
      <c r="A5" s="136" t="s">
        <v>521</v>
      </c>
      <c r="B5" s="141"/>
      <c r="C5" s="142"/>
      <c r="D5" s="143">
        <v>39374</v>
      </c>
      <c r="E5" s="144"/>
      <c r="F5" s="145">
        <v>138402</v>
      </c>
      <c r="G5" s="146"/>
      <c r="H5" s="147"/>
    </row>
    <row r="6" spans="1:8" x14ac:dyDescent="0.15">
      <c r="A6" s="148"/>
      <c r="B6" s="149"/>
      <c r="C6" s="150"/>
      <c r="D6" s="151">
        <v>28859</v>
      </c>
      <c r="E6" s="152"/>
      <c r="F6" s="153">
        <v>70652</v>
      </c>
      <c r="G6" s="154"/>
      <c r="H6" s="155"/>
    </row>
    <row r="7" spans="1:8" x14ac:dyDescent="0.15">
      <c r="A7" s="136" t="s">
        <v>522</v>
      </c>
      <c r="B7" s="141"/>
      <c r="C7" s="142"/>
      <c r="D7" s="143">
        <v>47802</v>
      </c>
      <c r="E7" s="144"/>
      <c r="F7" s="145">
        <v>146367</v>
      </c>
      <c r="G7" s="146"/>
      <c r="H7" s="147"/>
    </row>
    <row r="8" spans="1:8" x14ac:dyDescent="0.15">
      <c r="A8" s="148"/>
      <c r="B8" s="149"/>
      <c r="C8" s="150"/>
      <c r="D8" s="151">
        <v>30010</v>
      </c>
      <c r="E8" s="152"/>
      <c r="F8" s="153">
        <v>79441</v>
      </c>
      <c r="G8" s="154"/>
      <c r="H8" s="155"/>
    </row>
    <row r="9" spans="1:8" x14ac:dyDescent="0.15">
      <c r="A9" s="136" t="s">
        <v>523</v>
      </c>
      <c r="B9" s="141"/>
      <c r="C9" s="142"/>
      <c r="D9" s="143">
        <v>57799</v>
      </c>
      <c r="E9" s="144"/>
      <c r="F9" s="145">
        <v>165181</v>
      </c>
      <c r="G9" s="146"/>
      <c r="H9" s="147"/>
    </row>
    <row r="10" spans="1:8" x14ac:dyDescent="0.15">
      <c r="A10" s="148"/>
      <c r="B10" s="149"/>
      <c r="C10" s="150"/>
      <c r="D10" s="151">
        <v>42423</v>
      </c>
      <c r="E10" s="152"/>
      <c r="F10" s="153">
        <v>82246</v>
      </c>
      <c r="G10" s="154"/>
      <c r="H10" s="155"/>
    </row>
    <row r="11" spans="1:8" x14ac:dyDescent="0.15">
      <c r="A11" s="136" t="s">
        <v>524</v>
      </c>
      <c r="B11" s="141"/>
      <c r="C11" s="142"/>
      <c r="D11" s="143">
        <v>112764</v>
      </c>
      <c r="E11" s="144"/>
      <c r="F11" s="145">
        <v>166234</v>
      </c>
      <c r="G11" s="146"/>
      <c r="H11" s="147"/>
    </row>
    <row r="12" spans="1:8" x14ac:dyDescent="0.15">
      <c r="A12" s="148"/>
      <c r="B12" s="149"/>
      <c r="C12" s="156"/>
      <c r="D12" s="151">
        <v>44857</v>
      </c>
      <c r="E12" s="152"/>
      <c r="F12" s="153">
        <v>89789</v>
      </c>
      <c r="G12" s="154"/>
      <c r="H12" s="155"/>
    </row>
    <row r="13" spans="1:8" x14ac:dyDescent="0.15">
      <c r="A13" s="136"/>
      <c r="B13" s="141"/>
      <c r="C13" s="157"/>
      <c r="D13" s="158">
        <v>61611</v>
      </c>
      <c r="E13" s="159"/>
      <c r="F13" s="160">
        <v>148315</v>
      </c>
      <c r="G13" s="161"/>
      <c r="H13" s="147"/>
    </row>
    <row r="14" spans="1:8" x14ac:dyDescent="0.15">
      <c r="A14" s="148"/>
      <c r="B14" s="149"/>
      <c r="C14" s="150"/>
      <c r="D14" s="151">
        <v>35824</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5.69</v>
      </c>
      <c r="C19" s="162">
        <f>ROUND(VALUE(SUBSTITUTE(実質収支比率等に係る経年分析!G$48,"▲","-")),2)</f>
        <v>3.79</v>
      </c>
      <c r="D19" s="162">
        <f>ROUND(VALUE(SUBSTITUTE(実質収支比率等に係る経年分析!H$48,"▲","-")),2)</f>
        <v>5.17</v>
      </c>
      <c r="E19" s="162">
        <f>ROUND(VALUE(SUBSTITUTE(実質収支比率等に係る経年分析!I$48,"▲","-")),2)</f>
        <v>5.79</v>
      </c>
      <c r="F19" s="162">
        <f>ROUND(VALUE(SUBSTITUTE(実質収支比率等に係る経年分析!J$48,"▲","-")),2)</f>
        <v>5.43</v>
      </c>
    </row>
    <row r="20" spans="1:11" x14ac:dyDescent="0.15">
      <c r="A20" s="162" t="s">
        <v>53</v>
      </c>
      <c r="B20" s="162">
        <f>ROUND(VALUE(SUBSTITUTE(実質収支比率等に係る経年分析!F$47,"▲","-")),2)</f>
        <v>48.83</v>
      </c>
      <c r="C20" s="162">
        <f>ROUND(VALUE(SUBSTITUTE(実質収支比率等に係る経年分析!G$47,"▲","-")),2)</f>
        <v>54.5</v>
      </c>
      <c r="D20" s="162">
        <f>ROUND(VALUE(SUBSTITUTE(実質収支比率等に係る経年分析!H$47,"▲","-")),2)</f>
        <v>52.51</v>
      </c>
      <c r="E20" s="162">
        <f>ROUND(VALUE(SUBSTITUTE(実質収支比率等に係る経年分析!I$47,"▲","-")),2)</f>
        <v>48.43</v>
      </c>
      <c r="F20" s="162">
        <f>ROUND(VALUE(SUBSTITUTE(実質収支比率等に係る経年分析!J$47,"▲","-")),2)</f>
        <v>43.49</v>
      </c>
    </row>
    <row r="21" spans="1:11" x14ac:dyDescent="0.15">
      <c r="A21" s="162" t="s">
        <v>54</v>
      </c>
      <c r="B21" s="162">
        <f>IF(ISNUMBER(VALUE(SUBSTITUTE(実質収支比率等に係る経年分析!F$49,"▲","-"))),ROUND(VALUE(SUBSTITUTE(実質収支比率等に係る経年分析!F$49,"▲","-")),2),NA())</f>
        <v>2.88</v>
      </c>
      <c r="C21" s="162">
        <f>IF(ISNUMBER(VALUE(SUBSTITUTE(実質収支比率等に係る経年分析!G$49,"▲","-"))),ROUND(VALUE(SUBSTITUTE(実質収支比率等に係る経年分析!G$49,"▲","-")),2),NA())</f>
        <v>7.92</v>
      </c>
      <c r="D21" s="162">
        <f>IF(ISNUMBER(VALUE(SUBSTITUTE(実質収支比率等に係る経年分析!H$49,"▲","-"))),ROUND(VALUE(SUBSTITUTE(実質収支比率等に係る経年分析!H$49,"▲","-")),2),NA())</f>
        <v>-2.16</v>
      </c>
      <c r="E21" s="162">
        <f>IF(ISNUMBER(VALUE(SUBSTITUTE(実質収支比率等に係る経年分析!I$49,"▲","-"))),ROUND(VALUE(SUBSTITUTE(実質収支比率等に係る経年分析!I$49,"▲","-")),2),NA())</f>
        <v>-4.07</v>
      </c>
      <c r="F21" s="162">
        <f>IF(ISNUMBER(VALUE(SUBSTITUTE(実質収支比率等に係る経年分析!J$49,"▲","-"))),ROUND(VALUE(SUBSTITUTE(実質収支比率等に係る経年分析!J$49,"▲","-")),2),NA())</f>
        <v>-3.99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0.56999999999999995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1.62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0.18</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石部農業集落排水事業会計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0.56999999999999995</v>
      </c>
    </row>
    <row r="30" spans="1:11" x14ac:dyDescent="0.15">
      <c r="A30" s="163" t="str">
        <f>IF(連結実質赤字比率に係る赤字・黒字の構成分析!C$40="",NA(),連結実質赤字比率に係る赤字・黒字の構成分析!C$40)</f>
        <v>雲見漁業集落排水事業会計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0.59</v>
      </c>
    </row>
    <row r="31" spans="1:11" x14ac:dyDescent="0.15">
      <c r="A31" s="163" t="str">
        <f>IF(連結実質赤字比率に係る赤字・黒字の構成分析!C$39="",NA(),連結実質赤字比率に係る赤字・黒字の構成分析!C$39)</f>
        <v>岩地漁業集落排水事業会計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0.69</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2.92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3.51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2.48</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2.4300000000000002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3.36</v>
      </c>
    </row>
    <row r="34" spans="1:16" x14ac:dyDescent="0.15">
      <c r="A34" s="163" t="str">
        <f>IF(連結実質赤字比率に係る赤字・黒字の構成分析!C$36="",NA(),連結実質赤字比率に係る赤字・黒字の構成分析!C$36)</f>
        <v>伊豆まつざき荘事業会計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5.42</v>
      </c>
    </row>
    <row r="36" spans="1:16" x14ac:dyDescent="0.15">
      <c r="A36" s="163" t="str">
        <f>IF(連結実質赤字比率に係る赤字・黒字の構成分析!C$34="",NA(),連結実質赤字比率に係る赤字・黒字の構成分析!C$34)</f>
        <v>温泉事業会計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22.44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19.97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297</v>
      </c>
      <c r="E42" s="164"/>
      <c r="F42" s="164"/>
      <c r="G42" s="164">
        <f>'実質公債費比率（分子）の構造'!L$52</f>
        <v>268</v>
      </c>
      <c r="H42" s="164"/>
      <c r="I42" s="164"/>
      <c r="J42" s="164">
        <f>'実質公債費比率（分子）の構造'!M$52</f>
        <v>266</v>
      </c>
      <c r="K42" s="164"/>
      <c r="L42" s="164"/>
      <c r="M42" s="164">
        <f>'実質公債費比率（分子）の構造'!N$52</f>
        <v>259</v>
      </c>
      <c r="N42" s="164"/>
      <c r="O42" s="164"/>
      <c r="P42" s="164">
        <f>'実質公債費比率（分子）の構造'!O$52</f>
        <v>244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v>
      </c>
      <c r="C44" s="164"/>
      <c r="D44" s="164"/>
      <c r="E44" s="164">
        <f>'実質公債費比率（分子）の構造'!L$50</f>
        <v>6</v>
      </c>
      <c r="F44" s="164"/>
      <c r="G44" s="164"/>
      <c r="H44" s="164">
        <f>'実質公債費比率（分子）の構造'!M$50</f>
        <v>6</v>
      </c>
      <c r="I44" s="164"/>
      <c r="J44" s="164"/>
      <c r="K44" s="164">
        <f>'実質公債費比率（分子）の構造'!N$50</f>
        <v>6</v>
      </c>
      <c r="L44" s="164"/>
      <c r="M44" s="164"/>
      <c r="N44" s="164">
        <f>'実質公債費比率（分子）の構造'!O$50</f>
        <v>6</v>
      </c>
      <c r="O44" s="164"/>
      <c r="P44" s="164"/>
    </row>
    <row r="45" spans="1:16" x14ac:dyDescent="0.15">
      <c r="A45" s="164" t="s">
        <v>63</v>
      </c>
      <c r="B45" s="164">
        <f>'実質公債費比率（分子）の構造'!K$49</f>
        <v>48</v>
      </c>
      <c r="C45" s="164"/>
      <c r="D45" s="164"/>
      <c r="E45" s="164">
        <f>'実質公債費比率（分子）の構造'!L$49</f>
        <v>35</v>
      </c>
      <c r="F45" s="164"/>
      <c r="G45" s="164"/>
      <c r="H45" s="164">
        <f>'実質公債費比率（分子）の構造'!M$49</f>
        <v>23</v>
      </c>
      <c r="I45" s="164"/>
      <c r="J45" s="164"/>
      <c r="K45" s="164">
        <f>'実質公債費比率（分子）の構造'!N$49</f>
        <v>24</v>
      </c>
      <c r="L45" s="164"/>
      <c r="M45" s="164"/>
      <c r="N45" s="164">
        <f>'実質公債費比率（分子）の構造'!O$49</f>
        <v>26</v>
      </c>
      <c r="O45" s="164"/>
      <c r="P45" s="164"/>
    </row>
    <row r="46" spans="1:16" x14ac:dyDescent="0.15">
      <c r="A46" s="164" t="s">
        <v>64</v>
      </c>
      <c r="B46" s="164">
        <f>'実質公債費比率（分子）の構造'!K$48</f>
        <v>7</v>
      </c>
      <c r="C46" s="164"/>
      <c r="D46" s="164"/>
      <c r="E46" s="164">
        <f>'実質公債費比率（分子）の構造'!L$48</f>
        <v>7</v>
      </c>
      <c r="F46" s="164"/>
      <c r="G46" s="164"/>
      <c r="H46" s="164">
        <f>'実質公債費比率（分子）の構造'!M$48</f>
        <v>13</v>
      </c>
      <c r="I46" s="164"/>
      <c r="J46" s="164"/>
      <c r="K46" s="164">
        <f>'実質公債費比率（分子）の構造'!N$48</f>
        <v>19</v>
      </c>
      <c r="L46" s="164"/>
      <c r="M46" s="164"/>
      <c r="N46" s="164">
        <f>'実質公債費比率（分子）の構造'!O$48</f>
        <v>20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335</v>
      </c>
      <c r="C49" s="164"/>
      <c r="D49" s="164"/>
      <c r="E49" s="164">
        <f>'実質公債費比率（分子）の構造'!L$45</f>
        <v>339</v>
      </c>
      <c r="F49" s="164"/>
      <c r="G49" s="164"/>
      <c r="H49" s="164">
        <f>'実質公債費比率（分子）の構造'!M$45</f>
        <v>351</v>
      </c>
      <c r="I49" s="164"/>
      <c r="J49" s="164"/>
      <c r="K49" s="164">
        <f>'実質公債費比率（分子）の構造'!N$45</f>
        <v>348</v>
      </c>
      <c r="L49" s="164"/>
      <c r="M49" s="164"/>
      <c r="N49" s="164">
        <f>'実質公債費比率（分子）の構造'!O$45</f>
        <v>320</v>
      </c>
      <c r="O49" s="164"/>
      <c r="P49" s="164"/>
    </row>
    <row r="50" spans="1:16" x14ac:dyDescent="0.15">
      <c r="A50" s="164" t="s">
        <v>67</v>
      </c>
      <c r="B50" s="164" t="e">
        <f>NA()</f>
        <v>#N/A</v>
      </c>
      <c r="C50" s="164">
        <f>IF(ISNUMBER('実質公債費比率（分子）の構造'!K$53),'実質公債費比率（分子）の構造'!K$53,NA())</f>
        <v>99</v>
      </c>
      <c r="D50" s="164" t="e">
        <f>NA()</f>
        <v>#N/A</v>
      </c>
      <c r="E50" s="164" t="e">
        <f>NA()</f>
        <v>#N/A</v>
      </c>
      <c r="F50" s="164">
        <f>IF(ISNUMBER('実質公債費比率（分子）の構造'!L$53),'実質公債費比率（分子）の構造'!L$53,NA())</f>
        <v>119</v>
      </c>
      <c r="G50" s="164" t="e">
        <f>NA()</f>
        <v>#N/A</v>
      </c>
      <c r="H50" s="164" t="e">
        <f>NA()</f>
        <v>#N/A</v>
      </c>
      <c r="I50" s="164">
        <f>IF(ISNUMBER('実質公債費比率（分子）の構造'!M$53),'実質公債費比率（分子）の構造'!M$53,NA())</f>
        <v>127</v>
      </c>
      <c r="J50" s="164" t="e">
        <f>NA()</f>
        <v>#N/A</v>
      </c>
      <c r="K50" s="164" t="e">
        <f>NA()</f>
        <v>#N/A</v>
      </c>
      <c r="L50" s="164">
        <f>IF(ISNUMBER('実質公債費比率（分子）の構造'!N$53),'実質公債費比率（分子）の構造'!N$53,NA())</f>
        <v>138</v>
      </c>
      <c r="M50" s="164" t="e">
        <f>NA()</f>
        <v>#N/A</v>
      </c>
      <c r="N50" s="164" t="e">
        <f>NA()</f>
        <v>#N/A</v>
      </c>
      <c r="O50" s="164">
        <f>IF(ISNUMBER('実質公債費比率（分子）の構造'!O$53),'実質公債費比率（分子）の構造'!O$53,NA())</f>
        <v>128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2692</v>
      </c>
      <c r="E56" s="163"/>
      <c r="F56" s="163"/>
      <c r="G56" s="163">
        <f>'将来負担比率（分子）の構造'!J$52</f>
        <v>2568</v>
      </c>
      <c r="H56" s="163"/>
      <c r="I56" s="163"/>
      <c r="J56" s="163">
        <f>'将来負担比率（分子）の構造'!K$52</f>
        <v>2401</v>
      </c>
      <c r="K56" s="163"/>
      <c r="L56" s="163"/>
      <c r="M56" s="163">
        <f>'将来負担比率（分子）の構造'!L$52</f>
        <v>2223</v>
      </c>
      <c r="N56" s="163"/>
      <c r="O56" s="163"/>
      <c r="P56" s="163">
        <f>'将来負担比率（分子）の構造'!M$52</f>
        <v>2247</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2063</v>
      </c>
      <c r="E58" s="163"/>
      <c r="F58" s="163"/>
      <c r="G58" s="163">
        <f>'将来負担比率（分子）の構造'!J$50</f>
        <v>2368</v>
      </c>
      <c r="H58" s="163"/>
      <c r="I58" s="163"/>
      <c r="J58" s="163">
        <f>'将来負担比率（分子）の構造'!K$50</f>
        <v>2234</v>
      </c>
      <c r="K58" s="163"/>
      <c r="L58" s="163"/>
      <c r="M58" s="163">
        <f>'将来負担比率（分子）の構造'!L$50</f>
        <v>2036</v>
      </c>
      <c r="N58" s="163"/>
      <c r="O58" s="163"/>
      <c r="P58" s="163">
        <f>'将来負担比率（分子）の構造'!M$50</f>
        <v>1802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995</v>
      </c>
      <c r="C62" s="163"/>
      <c r="D62" s="163"/>
      <c r="E62" s="163">
        <f>'将来負担比率（分子）の構造'!J$45</f>
        <v>983</v>
      </c>
      <c r="F62" s="163"/>
      <c r="G62" s="163"/>
      <c r="H62" s="163">
        <f>'将来負担比率（分子）の構造'!K$45</f>
        <v>961</v>
      </c>
      <c r="I62" s="163"/>
      <c r="J62" s="163"/>
      <c r="K62" s="163">
        <f>'将来負担比率（分子）の構造'!L$45</f>
        <v>958</v>
      </c>
      <c r="L62" s="163"/>
      <c r="M62" s="163"/>
      <c r="N62" s="163">
        <f>'将来負担比率（分子）の構造'!M$45</f>
        <v>981</v>
      </c>
      <c r="O62" s="163"/>
      <c r="P62" s="163"/>
    </row>
    <row r="63" spans="1:16" x14ac:dyDescent="0.15">
      <c r="A63" s="163" t="s">
        <v>34</v>
      </c>
      <c r="B63" s="163">
        <f>'将来負担比率（分子）の構造'!I$44</f>
        <v>207</v>
      </c>
      <c r="C63" s="163"/>
      <c r="D63" s="163"/>
      <c r="E63" s="163">
        <f>'将来負担比率（分子）の構造'!J$44</f>
        <v>188</v>
      </c>
      <c r="F63" s="163"/>
      <c r="G63" s="163"/>
      <c r="H63" s="163">
        <f>'将来負担比率（分子）の構造'!K$44</f>
        <v>183</v>
      </c>
      <c r="I63" s="163"/>
      <c r="J63" s="163"/>
      <c r="K63" s="163">
        <f>'将来負担比率（分子）の構造'!L$44</f>
        <v>182</v>
      </c>
      <c r="L63" s="163"/>
      <c r="M63" s="163"/>
      <c r="N63" s="163">
        <f>'将来負担比率（分子）の構造'!M$44</f>
        <v>169</v>
      </c>
      <c r="O63" s="163"/>
      <c r="P63" s="163"/>
    </row>
    <row r="64" spans="1:16" x14ac:dyDescent="0.15">
      <c r="A64" s="163" t="s">
        <v>33</v>
      </c>
      <c r="B64" s="163">
        <f>'将来負担比率（分子）の構造'!I$43</f>
        <v>29</v>
      </c>
      <c r="C64" s="163"/>
      <c r="D64" s="163"/>
      <c r="E64" s="163">
        <f>'将来負担比率（分子）の構造'!J$43</f>
        <v>27</v>
      </c>
      <c r="F64" s="163"/>
      <c r="G64" s="163"/>
      <c r="H64" s="163">
        <f>'将来負担比率（分子）の構造'!K$43</f>
        <v>16</v>
      </c>
      <c r="I64" s="163"/>
      <c r="J64" s="163"/>
      <c r="K64" s="163">
        <f>'将来負担比率（分子）の構造'!L$43</f>
        <v>25</v>
      </c>
      <c r="L64" s="163"/>
      <c r="M64" s="163"/>
      <c r="N64" s="163">
        <f>'将来負担比率（分子）の構造'!M$43</f>
        <v>21</v>
      </c>
      <c r="O64" s="163"/>
      <c r="P64" s="163"/>
    </row>
    <row r="65" spans="1:16" x14ac:dyDescent="0.15">
      <c r="A65" s="163" t="s">
        <v>32</v>
      </c>
      <c r="B65" s="163">
        <f>'将来負担比率（分子）の構造'!I$42</f>
        <v>54</v>
      </c>
      <c r="C65" s="163"/>
      <c r="D65" s="163"/>
      <c r="E65" s="163">
        <f>'将来負担比率（分子）の構造'!J$42</f>
        <v>48</v>
      </c>
      <c r="F65" s="163"/>
      <c r="G65" s="163"/>
      <c r="H65" s="163">
        <f>'将来負担比率（分子）の構造'!K$42</f>
        <v>43</v>
      </c>
      <c r="I65" s="163"/>
      <c r="J65" s="163"/>
      <c r="K65" s="163">
        <f>'将来負担比率（分子）の構造'!L$42</f>
        <v>37</v>
      </c>
      <c r="L65" s="163"/>
      <c r="M65" s="163"/>
      <c r="N65" s="163">
        <f>'将来負担比率（分子）の構造'!M$42</f>
        <v>32</v>
      </c>
      <c r="O65" s="163"/>
      <c r="P65" s="163"/>
    </row>
    <row r="66" spans="1:16" x14ac:dyDescent="0.15">
      <c r="A66" s="163" t="s">
        <v>31</v>
      </c>
      <c r="B66" s="163">
        <f>'将来負担比率（分子）の構造'!I$41</f>
        <v>3079</v>
      </c>
      <c r="C66" s="163"/>
      <c r="D66" s="163"/>
      <c r="E66" s="163">
        <f>'将来負担比率（分子）の構造'!J$41</f>
        <v>2898</v>
      </c>
      <c r="F66" s="163"/>
      <c r="G66" s="163"/>
      <c r="H66" s="163">
        <f>'将来負担比率（分子）の構造'!K$41</f>
        <v>2692</v>
      </c>
      <c r="I66" s="163"/>
      <c r="J66" s="163"/>
      <c r="K66" s="163">
        <f>'将来負担比率（分子）の構造'!L$41</f>
        <v>2433</v>
      </c>
      <c r="L66" s="163"/>
      <c r="M66" s="163"/>
      <c r="N66" s="163">
        <f>'将来負担比率（分子）の構造'!M$41</f>
        <v>2513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1374</v>
      </c>
      <c r="C72" s="167">
        <f>基金残高に係る経年分析!G55</f>
        <v>1254</v>
      </c>
      <c r="D72" s="167">
        <f>基金残高に係る経年分析!H55</f>
        <v>1154</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862</v>
      </c>
      <c r="C74" s="167">
        <f>基金残高に係る経年分析!G57</f>
        <v>783</v>
      </c>
      <c r="D74" s="167">
        <f>基金残高に係る経年分析!H57</f>
        <v>778</v>
      </c>
    </row>
  </sheetData>
  <sheetProtection algorithmName="SHA-512" hashValue="gF04bSpoju9/A+VIOUcxPbSJLvMMuCb7vK4FDLRDdkUJxrdGFAN/OUCbdzru7GMiCiKHg2nuNZHExqvSnTkTpw==" saltValue="jDpJX5QKI+t3k1f7pOF1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581847</v>
      </c>
      <c r="S5" s="677"/>
      <c r="T5" s="677"/>
      <c r="U5" s="677"/>
      <c r="V5" s="677"/>
      <c r="W5" s="677"/>
      <c r="X5" s="677"/>
      <c r="Y5" s="702"/>
      <c r="Z5" s="715">
        <v>12.4</v>
      </c>
      <c r="AA5" s="715"/>
      <c r="AB5" s="715"/>
      <c r="AC5" s="715"/>
      <c r="AD5" s="716">
        <v>581847</v>
      </c>
      <c r="AE5" s="716"/>
      <c r="AF5" s="716"/>
      <c r="AG5" s="716"/>
      <c r="AH5" s="716"/>
      <c r="AI5" s="716"/>
      <c r="AJ5" s="716"/>
      <c r="AK5" s="716"/>
      <c r="AL5" s="703">
        <v>21.6</v>
      </c>
      <c r="AM5" s="685"/>
      <c r="AN5" s="685"/>
      <c r="AO5" s="704"/>
      <c r="AP5" s="679" t="s">
        <v>215</v>
      </c>
      <c r="AQ5" s="680"/>
      <c r="AR5" s="680"/>
      <c r="AS5" s="680"/>
      <c r="AT5" s="680"/>
      <c r="AU5" s="680"/>
      <c r="AV5" s="680"/>
      <c r="AW5" s="680"/>
      <c r="AX5" s="680"/>
      <c r="AY5" s="680"/>
      <c r="AZ5" s="680"/>
      <c r="BA5" s="680"/>
      <c r="BB5" s="680"/>
      <c r="BC5" s="680"/>
      <c r="BD5" s="680"/>
      <c r="BE5" s="680"/>
      <c r="BF5" s="681"/>
      <c r="BG5" s="621">
        <v>568500</v>
      </c>
      <c r="BH5" s="622"/>
      <c r="BI5" s="622"/>
      <c r="BJ5" s="622"/>
      <c r="BK5" s="622"/>
      <c r="BL5" s="622"/>
      <c r="BM5" s="622"/>
      <c r="BN5" s="623"/>
      <c r="BO5" s="659">
        <v>97.7</v>
      </c>
      <c r="BP5" s="659"/>
      <c r="BQ5" s="659"/>
      <c r="BR5" s="659"/>
      <c r="BS5" s="660" t="s">
        <v>122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43138</v>
      </c>
      <c r="S6" s="622"/>
      <c r="T6" s="622"/>
      <c r="U6" s="622"/>
      <c r="V6" s="622"/>
      <c r="W6" s="622"/>
      <c r="X6" s="622"/>
      <c r="Y6" s="623"/>
      <c r="Z6" s="659">
        <v>0.9</v>
      </c>
      <c r="AA6" s="659"/>
      <c r="AB6" s="659"/>
      <c r="AC6" s="659"/>
      <c r="AD6" s="660">
        <v>43138</v>
      </c>
      <c r="AE6" s="660"/>
      <c r="AF6" s="660"/>
      <c r="AG6" s="660"/>
      <c r="AH6" s="660"/>
      <c r="AI6" s="660"/>
      <c r="AJ6" s="660"/>
      <c r="AK6" s="660"/>
      <c r="AL6" s="624">
        <v>1.6</v>
      </c>
      <c r="AM6" s="625"/>
      <c r="AN6" s="625"/>
      <c r="AO6" s="661"/>
      <c r="AP6" s="618" t="s">
        <v>220</v>
      </c>
      <c r="AQ6" s="619"/>
      <c r="AR6" s="619"/>
      <c r="AS6" s="619"/>
      <c r="AT6" s="619"/>
      <c r="AU6" s="619"/>
      <c r="AV6" s="619"/>
      <c r="AW6" s="619"/>
      <c r="AX6" s="619"/>
      <c r="AY6" s="619"/>
      <c r="AZ6" s="619"/>
      <c r="BA6" s="619"/>
      <c r="BB6" s="619"/>
      <c r="BC6" s="619"/>
      <c r="BD6" s="619"/>
      <c r="BE6" s="619"/>
      <c r="BF6" s="620"/>
      <c r="BG6" s="621">
        <v>568500</v>
      </c>
      <c r="BH6" s="622"/>
      <c r="BI6" s="622"/>
      <c r="BJ6" s="622"/>
      <c r="BK6" s="622"/>
      <c r="BL6" s="622"/>
      <c r="BM6" s="622"/>
      <c r="BN6" s="623"/>
      <c r="BO6" s="659">
        <v>97.7</v>
      </c>
      <c r="BP6" s="659"/>
      <c r="BQ6" s="659"/>
      <c r="BR6" s="659"/>
      <c r="BS6" s="660" t="s">
        <v>122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49145</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49145</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259</v>
      </c>
      <c r="S7" s="622"/>
      <c r="T7" s="622"/>
      <c r="U7" s="622"/>
      <c r="V7" s="622"/>
      <c r="W7" s="622"/>
      <c r="X7" s="622"/>
      <c r="Y7" s="623"/>
      <c r="Z7" s="659">
        <v>0</v>
      </c>
      <c r="AA7" s="659"/>
      <c r="AB7" s="659"/>
      <c r="AC7" s="659"/>
      <c r="AD7" s="660">
        <v>259</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209707</v>
      </c>
      <c r="BH7" s="622"/>
      <c r="BI7" s="622"/>
      <c r="BJ7" s="622"/>
      <c r="BK7" s="622"/>
      <c r="BL7" s="622"/>
      <c r="BM7" s="622"/>
      <c r="BN7" s="623"/>
      <c r="BO7" s="659">
        <v>36</v>
      </c>
      <c r="BP7" s="659"/>
      <c r="BQ7" s="659"/>
      <c r="BR7" s="659"/>
      <c r="BS7" s="660" t="s">
        <v>122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950066</v>
      </c>
      <c r="CS7" s="622"/>
      <c r="CT7" s="622"/>
      <c r="CU7" s="622"/>
      <c r="CV7" s="622"/>
      <c r="CW7" s="622"/>
      <c r="CX7" s="622"/>
      <c r="CY7" s="623"/>
      <c r="CZ7" s="659">
        <v>21.3</v>
      </c>
      <c r="DA7" s="659"/>
      <c r="DB7" s="659"/>
      <c r="DC7" s="659"/>
      <c r="DD7" s="627">
        <v>19121</v>
      </c>
      <c r="DE7" s="622"/>
      <c r="DF7" s="622"/>
      <c r="DG7" s="622"/>
      <c r="DH7" s="622"/>
      <c r="DI7" s="622"/>
      <c r="DJ7" s="622"/>
      <c r="DK7" s="622"/>
      <c r="DL7" s="622"/>
      <c r="DM7" s="622"/>
      <c r="DN7" s="622"/>
      <c r="DO7" s="622"/>
      <c r="DP7" s="623"/>
      <c r="DQ7" s="627">
        <v>781810</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4780</v>
      </c>
      <c r="S8" s="622"/>
      <c r="T8" s="622"/>
      <c r="U8" s="622"/>
      <c r="V8" s="622"/>
      <c r="W8" s="622"/>
      <c r="X8" s="622"/>
      <c r="Y8" s="623"/>
      <c r="Z8" s="659">
        <v>0.1</v>
      </c>
      <c r="AA8" s="659"/>
      <c r="AB8" s="659"/>
      <c r="AC8" s="659"/>
      <c r="AD8" s="660">
        <v>4780</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10676</v>
      </c>
      <c r="BH8" s="622"/>
      <c r="BI8" s="622"/>
      <c r="BJ8" s="622"/>
      <c r="BK8" s="622"/>
      <c r="BL8" s="622"/>
      <c r="BM8" s="622"/>
      <c r="BN8" s="623"/>
      <c r="BO8" s="659">
        <v>1.8</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952406</v>
      </c>
      <c r="CS8" s="622"/>
      <c r="CT8" s="622"/>
      <c r="CU8" s="622"/>
      <c r="CV8" s="622"/>
      <c r="CW8" s="622"/>
      <c r="CX8" s="622"/>
      <c r="CY8" s="623"/>
      <c r="CZ8" s="659">
        <v>21.3</v>
      </c>
      <c r="DA8" s="659"/>
      <c r="DB8" s="659"/>
      <c r="DC8" s="659"/>
      <c r="DD8" s="627">
        <v>5503</v>
      </c>
      <c r="DE8" s="622"/>
      <c r="DF8" s="622"/>
      <c r="DG8" s="622"/>
      <c r="DH8" s="622"/>
      <c r="DI8" s="622"/>
      <c r="DJ8" s="622"/>
      <c r="DK8" s="622"/>
      <c r="DL8" s="622"/>
      <c r="DM8" s="622"/>
      <c r="DN8" s="622"/>
      <c r="DO8" s="622"/>
      <c r="DP8" s="623"/>
      <c r="DQ8" s="627">
        <v>619064</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8226</v>
      </c>
      <c r="S9" s="622"/>
      <c r="T9" s="622"/>
      <c r="U9" s="622"/>
      <c r="V9" s="622"/>
      <c r="W9" s="622"/>
      <c r="X9" s="622"/>
      <c r="Y9" s="623"/>
      <c r="Z9" s="659">
        <v>0.2</v>
      </c>
      <c r="AA9" s="659"/>
      <c r="AB9" s="659"/>
      <c r="AC9" s="659"/>
      <c r="AD9" s="660">
        <v>8226</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172093</v>
      </c>
      <c r="BH9" s="622"/>
      <c r="BI9" s="622"/>
      <c r="BJ9" s="622"/>
      <c r="BK9" s="622"/>
      <c r="BL9" s="622"/>
      <c r="BM9" s="622"/>
      <c r="BN9" s="623"/>
      <c r="BO9" s="659">
        <v>29.6</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506681</v>
      </c>
      <c r="CS9" s="622"/>
      <c r="CT9" s="622"/>
      <c r="CU9" s="622"/>
      <c r="CV9" s="622"/>
      <c r="CW9" s="622"/>
      <c r="CX9" s="622"/>
      <c r="CY9" s="623"/>
      <c r="CZ9" s="659">
        <v>11.3</v>
      </c>
      <c r="DA9" s="659"/>
      <c r="DB9" s="659"/>
      <c r="DC9" s="659"/>
      <c r="DD9" s="627">
        <v>1926</v>
      </c>
      <c r="DE9" s="622"/>
      <c r="DF9" s="622"/>
      <c r="DG9" s="622"/>
      <c r="DH9" s="622"/>
      <c r="DI9" s="622"/>
      <c r="DJ9" s="622"/>
      <c r="DK9" s="622"/>
      <c r="DL9" s="622"/>
      <c r="DM9" s="622"/>
      <c r="DN9" s="622"/>
      <c r="DO9" s="622"/>
      <c r="DP9" s="623"/>
      <c r="DQ9" s="627">
        <v>462733</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17632</v>
      </c>
      <c r="BH10" s="622"/>
      <c r="BI10" s="622"/>
      <c r="BJ10" s="622"/>
      <c r="BK10" s="622"/>
      <c r="BL10" s="622"/>
      <c r="BM10" s="622"/>
      <c r="BN10" s="623"/>
      <c r="BO10" s="659">
        <v>3</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152111</v>
      </c>
      <c r="S11" s="622"/>
      <c r="T11" s="622"/>
      <c r="U11" s="622"/>
      <c r="V11" s="622"/>
      <c r="W11" s="622"/>
      <c r="X11" s="622"/>
      <c r="Y11" s="623"/>
      <c r="Z11" s="624">
        <v>3.3</v>
      </c>
      <c r="AA11" s="625"/>
      <c r="AB11" s="625"/>
      <c r="AC11" s="626"/>
      <c r="AD11" s="627">
        <v>152111</v>
      </c>
      <c r="AE11" s="622"/>
      <c r="AF11" s="622"/>
      <c r="AG11" s="622"/>
      <c r="AH11" s="622"/>
      <c r="AI11" s="622"/>
      <c r="AJ11" s="622"/>
      <c r="AK11" s="623"/>
      <c r="AL11" s="624">
        <v>5.6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9306</v>
      </c>
      <c r="BH11" s="622"/>
      <c r="BI11" s="622"/>
      <c r="BJ11" s="622"/>
      <c r="BK11" s="622"/>
      <c r="BL11" s="622"/>
      <c r="BM11" s="622"/>
      <c r="BN11" s="623"/>
      <c r="BO11" s="659">
        <v>1.6</v>
      </c>
      <c r="BP11" s="659"/>
      <c r="BQ11" s="659"/>
      <c r="BR11" s="659"/>
      <c r="BS11" s="660" t="s">
        <v>122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275765</v>
      </c>
      <c r="CS11" s="622"/>
      <c r="CT11" s="622"/>
      <c r="CU11" s="622"/>
      <c r="CV11" s="622"/>
      <c r="CW11" s="622"/>
      <c r="CX11" s="622"/>
      <c r="CY11" s="623"/>
      <c r="CZ11" s="659">
        <v>6.2</v>
      </c>
      <c r="DA11" s="659"/>
      <c r="DB11" s="659"/>
      <c r="DC11" s="659"/>
      <c r="DD11" s="627">
        <v>95748</v>
      </c>
      <c r="DE11" s="622"/>
      <c r="DF11" s="622"/>
      <c r="DG11" s="622"/>
      <c r="DH11" s="622"/>
      <c r="DI11" s="622"/>
      <c r="DJ11" s="622"/>
      <c r="DK11" s="622"/>
      <c r="DL11" s="622"/>
      <c r="DM11" s="622"/>
      <c r="DN11" s="622"/>
      <c r="DO11" s="622"/>
      <c r="DP11" s="623"/>
      <c r="DQ11" s="627">
        <v>147186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294406</v>
      </c>
      <c r="BH12" s="622"/>
      <c r="BI12" s="622"/>
      <c r="BJ12" s="622"/>
      <c r="BK12" s="622"/>
      <c r="BL12" s="622"/>
      <c r="BM12" s="622"/>
      <c r="BN12" s="623"/>
      <c r="BO12" s="659">
        <v>50.6</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256272</v>
      </c>
      <c r="CS12" s="622"/>
      <c r="CT12" s="622"/>
      <c r="CU12" s="622"/>
      <c r="CV12" s="622"/>
      <c r="CW12" s="622"/>
      <c r="CX12" s="622"/>
      <c r="CY12" s="623"/>
      <c r="CZ12" s="659">
        <v>5.7</v>
      </c>
      <c r="DA12" s="659"/>
      <c r="DB12" s="659"/>
      <c r="DC12" s="659"/>
      <c r="DD12" s="627">
        <v>17178</v>
      </c>
      <c r="DE12" s="622"/>
      <c r="DF12" s="622"/>
      <c r="DG12" s="622"/>
      <c r="DH12" s="622"/>
      <c r="DI12" s="622"/>
      <c r="DJ12" s="622"/>
      <c r="DK12" s="622"/>
      <c r="DL12" s="622"/>
      <c r="DM12" s="622"/>
      <c r="DN12" s="622"/>
      <c r="DO12" s="622"/>
      <c r="DP12" s="623"/>
      <c r="DQ12" s="627">
        <v>225015</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293058</v>
      </c>
      <c r="BH13" s="622"/>
      <c r="BI13" s="622"/>
      <c r="BJ13" s="622"/>
      <c r="BK13" s="622"/>
      <c r="BL13" s="622"/>
      <c r="BM13" s="622"/>
      <c r="BN13" s="623"/>
      <c r="BO13" s="659">
        <v>50.4</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233780</v>
      </c>
      <c r="CS13" s="622"/>
      <c r="CT13" s="622"/>
      <c r="CU13" s="622"/>
      <c r="CV13" s="622"/>
      <c r="CW13" s="622"/>
      <c r="CX13" s="622"/>
      <c r="CY13" s="623"/>
      <c r="CZ13" s="659">
        <v>5.2</v>
      </c>
      <c r="DA13" s="659"/>
      <c r="DB13" s="659"/>
      <c r="DC13" s="659"/>
      <c r="DD13" s="627">
        <v>139687</v>
      </c>
      <c r="DE13" s="622"/>
      <c r="DF13" s="622"/>
      <c r="DG13" s="622"/>
      <c r="DH13" s="622"/>
      <c r="DI13" s="622"/>
      <c r="DJ13" s="622"/>
      <c r="DK13" s="622"/>
      <c r="DL13" s="622"/>
      <c r="DM13" s="622"/>
      <c r="DN13" s="622"/>
      <c r="DO13" s="622"/>
      <c r="DP13" s="623"/>
      <c r="DQ13" s="627">
        <v>130993</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25561</v>
      </c>
      <c r="BH14" s="622"/>
      <c r="BI14" s="622"/>
      <c r="BJ14" s="622"/>
      <c r="BK14" s="622"/>
      <c r="BL14" s="622"/>
      <c r="BM14" s="622"/>
      <c r="BN14" s="623"/>
      <c r="BO14" s="659">
        <v>4.4000000000000004</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282644</v>
      </c>
      <c r="CS14" s="622"/>
      <c r="CT14" s="622"/>
      <c r="CU14" s="622"/>
      <c r="CV14" s="622"/>
      <c r="CW14" s="622"/>
      <c r="CX14" s="622"/>
      <c r="CY14" s="623"/>
      <c r="CZ14" s="659">
        <v>6.3</v>
      </c>
      <c r="DA14" s="659"/>
      <c r="DB14" s="659"/>
      <c r="DC14" s="659"/>
      <c r="DD14" s="627">
        <v>9346</v>
      </c>
      <c r="DE14" s="622"/>
      <c r="DF14" s="622"/>
      <c r="DG14" s="622"/>
      <c r="DH14" s="622"/>
      <c r="DI14" s="622"/>
      <c r="DJ14" s="622"/>
      <c r="DK14" s="622"/>
      <c r="DL14" s="622"/>
      <c r="DM14" s="622"/>
      <c r="DN14" s="622"/>
      <c r="DO14" s="622"/>
      <c r="DP14" s="623"/>
      <c r="DQ14" s="627">
        <v>241502</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4861</v>
      </c>
      <c r="S15" s="622"/>
      <c r="T15" s="622"/>
      <c r="U15" s="622"/>
      <c r="V15" s="622"/>
      <c r="W15" s="622"/>
      <c r="X15" s="622"/>
      <c r="Y15" s="623"/>
      <c r="Z15" s="659">
        <v>0.1</v>
      </c>
      <c r="AA15" s="659"/>
      <c r="AB15" s="659"/>
      <c r="AC15" s="659"/>
      <c r="AD15" s="660">
        <v>4861</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38826</v>
      </c>
      <c r="BH15" s="622"/>
      <c r="BI15" s="622"/>
      <c r="BJ15" s="622"/>
      <c r="BK15" s="622"/>
      <c r="BL15" s="622"/>
      <c r="BM15" s="622"/>
      <c r="BN15" s="623"/>
      <c r="BO15" s="659">
        <v>6.7</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641919</v>
      </c>
      <c r="CS15" s="622"/>
      <c r="CT15" s="622"/>
      <c r="CU15" s="622"/>
      <c r="CV15" s="622"/>
      <c r="CW15" s="622"/>
      <c r="CX15" s="622"/>
      <c r="CY15" s="623"/>
      <c r="CZ15" s="659">
        <v>14.4</v>
      </c>
      <c r="DA15" s="659"/>
      <c r="DB15" s="659"/>
      <c r="DC15" s="659"/>
      <c r="DD15" s="627">
        <v>349511</v>
      </c>
      <c r="DE15" s="622"/>
      <c r="DF15" s="622"/>
      <c r="DG15" s="622"/>
      <c r="DH15" s="622"/>
      <c r="DI15" s="622"/>
      <c r="DJ15" s="622"/>
      <c r="DK15" s="622"/>
      <c r="DL15" s="622"/>
      <c r="DM15" s="622"/>
      <c r="DN15" s="622"/>
      <c r="DO15" s="622"/>
      <c r="DP15" s="623"/>
      <c r="DQ15" s="627">
        <v>259831</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13630</v>
      </c>
      <c r="S16" s="622"/>
      <c r="T16" s="622"/>
      <c r="U16" s="622"/>
      <c r="V16" s="622"/>
      <c r="W16" s="622"/>
      <c r="X16" s="622"/>
      <c r="Y16" s="623"/>
      <c r="Z16" s="659">
        <v>0.3</v>
      </c>
      <c r="AA16" s="659"/>
      <c r="AB16" s="659"/>
      <c r="AC16" s="659"/>
      <c r="AD16" s="660">
        <v>13630</v>
      </c>
      <c r="AE16" s="660"/>
      <c r="AF16" s="660"/>
      <c r="AG16" s="660"/>
      <c r="AH16" s="660"/>
      <c r="AI16" s="660"/>
      <c r="AJ16" s="660"/>
      <c r="AK16" s="660"/>
      <c r="AL16" s="624">
        <v>0.5</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2190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2190</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22244</v>
      </c>
      <c r="S17" s="622"/>
      <c r="T17" s="622"/>
      <c r="U17" s="622"/>
      <c r="V17" s="622"/>
      <c r="W17" s="622"/>
      <c r="X17" s="622"/>
      <c r="Y17" s="623"/>
      <c r="Z17" s="659">
        <v>0.5</v>
      </c>
      <c r="AA17" s="659"/>
      <c r="AB17" s="659"/>
      <c r="AC17" s="659"/>
      <c r="AD17" s="660">
        <v>22244</v>
      </c>
      <c r="AE17" s="660"/>
      <c r="AF17" s="660"/>
      <c r="AG17" s="660"/>
      <c r="AH17" s="660"/>
      <c r="AI17" s="660"/>
      <c r="AJ17" s="660"/>
      <c r="AK17" s="660"/>
      <c r="AL17" s="624">
        <v>0.8</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319972</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319972</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1655</v>
      </c>
      <c r="S18" s="622"/>
      <c r="T18" s="622"/>
      <c r="U18" s="622"/>
      <c r="V18" s="622"/>
      <c r="W18" s="622"/>
      <c r="X18" s="622"/>
      <c r="Y18" s="623"/>
      <c r="Z18" s="659">
        <v>0</v>
      </c>
      <c r="AA18" s="659"/>
      <c r="AB18" s="659"/>
      <c r="AC18" s="659"/>
      <c r="AD18" s="660">
        <v>1655</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20558</v>
      </c>
      <c r="S19" s="622"/>
      <c r="T19" s="622"/>
      <c r="U19" s="622"/>
      <c r="V19" s="622"/>
      <c r="W19" s="622"/>
      <c r="X19" s="622"/>
      <c r="Y19" s="623"/>
      <c r="Z19" s="659">
        <v>0.4</v>
      </c>
      <c r="AA19" s="659"/>
      <c r="AB19" s="659"/>
      <c r="AC19" s="659"/>
      <c r="AD19" s="660">
        <v>20558</v>
      </c>
      <c r="AE19" s="660"/>
      <c r="AF19" s="660"/>
      <c r="AG19" s="660"/>
      <c r="AH19" s="660"/>
      <c r="AI19" s="660"/>
      <c r="AJ19" s="660"/>
      <c r="AK19" s="660"/>
      <c r="AL19" s="624">
        <v>0.8</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13347</v>
      </c>
      <c r="BH19" s="622"/>
      <c r="BI19" s="622"/>
      <c r="BJ19" s="622"/>
      <c r="BK19" s="622"/>
      <c r="BL19" s="622"/>
      <c r="BM19" s="622"/>
      <c r="BN19" s="623"/>
      <c r="BO19" s="659">
        <v>2.2999999999999998</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31</v>
      </c>
      <c r="S20" s="622"/>
      <c r="T20" s="622"/>
      <c r="U20" s="622"/>
      <c r="V20" s="622"/>
      <c r="W20" s="622"/>
      <c r="X20" s="622"/>
      <c r="Y20" s="623"/>
      <c r="Z20" s="659">
        <v>0</v>
      </c>
      <c r="AA20" s="659"/>
      <c r="AB20" s="659"/>
      <c r="AC20" s="659"/>
      <c r="AD20" s="660">
        <v>31</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13347</v>
      </c>
      <c r="BH20" s="622"/>
      <c r="BI20" s="622"/>
      <c r="BJ20" s="622"/>
      <c r="BK20" s="622"/>
      <c r="BL20" s="622"/>
      <c r="BM20" s="622"/>
      <c r="BN20" s="623"/>
      <c r="BO20" s="659">
        <v>2.2999999999999998</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4470840</v>
      </c>
      <c r="CS20" s="622"/>
      <c r="CT20" s="622"/>
      <c r="CU20" s="622"/>
      <c r="CV20" s="622"/>
      <c r="CW20" s="622"/>
      <c r="CX20" s="622"/>
      <c r="CY20" s="623"/>
      <c r="CZ20" s="659">
        <v>100</v>
      </c>
      <c r="DA20" s="659"/>
      <c r="DB20" s="659"/>
      <c r="DC20" s="659"/>
      <c r="DD20" s="627">
        <v>638020</v>
      </c>
      <c r="DE20" s="622"/>
      <c r="DF20" s="622"/>
      <c r="DG20" s="622"/>
      <c r="DH20" s="622"/>
      <c r="DI20" s="622"/>
      <c r="DJ20" s="622"/>
      <c r="DK20" s="622"/>
      <c r="DL20" s="622"/>
      <c r="DM20" s="622"/>
      <c r="DN20" s="622"/>
      <c r="DO20" s="622"/>
      <c r="DP20" s="623"/>
      <c r="DQ20" s="627">
        <v>3239441</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2035285</v>
      </c>
      <c r="S21" s="622"/>
      <c r="T21" s="622"/>
      <c r="U21" s="622"/>
      <c r="V21" s="622"/>
      <c r="W21" s="622"/>
      <c r="X21" s="622"/>
      <c r="Y21" s="623"/>
      <c r="Z21" s="659">
        <v>43.5</v>
      </c>
      <c r="AA21" s="659"/>
      <c r="AB21" s="659"/>
      <c r="AC21" s="659"/>
      <c r="AD21" s="660">
        <v>1855966</v>
      </c>
      <c r="AE21" s="660"/>
      <c r="AF21" s="660"/>
      <c r="AG21" s="660"/>
      <c r="AH21" s="660"/>
      <c r="AI21" s="660"/>
      <c r="AJ21" s="660"/>
      <c r="AK21" s="660"/>
      <c r="AL21" s="624">
        <v>68.900000000000006</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13347</v>
      </c>
      <c r="BH21" s="622"/>
      <c r="BI21" s="622"/>
      <c r="BJ21" s="622"/>
      <c r="BK21" s="622"/>
      <c r="BL21" s="622"/>
      <c r="BM21" s="622"/>
      <c r="BN21" s="623"/>
      <c r="BO21" s="659">
        <v>2.2999999999999998</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1855966</v>
      </c>
      <c r="S22" s="622"/>
      <c r="T22" s="622"/>
      <c r="U22" s="622"/>
      <c r="V22" s="622"/>
      <c r="W22" s="622"/>
      <c r="X22" s="622"/>
      <c r="Y22" s="623"/>
      <c r="Z22" s="659">
        <v>39.700000000000003</v>
      </c>
      <c r="AA22" s="659"/>
      <c r="AB22" s="659"/>
      <c r="AC22" s="659"/>
      <c r="AD22" s="660">
        <v>1855966</v>
      </c>
      <c r="AE22" s="660"/>
      <c r="AF22" s="660"/>
      <c r="AG22" s="660"/>
      <c r="AH22" s="660"/>
      <c r="AI22" s="660"/>
      <c r="AJ22" s="660"/>
      <c r="AK22" s="660"/>
      <c r="AL22" s="624">
        <v>68.900000000000006</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179319</v>
      </c>
      <c r="S23" s="622"/>
      <c r="T23" s="622"/>
      <c r="U23" s="622"/>
      <c r="V23" s="622"/>
      <c r="W23" s="622"/>
      <c r="X23" s="622"/>
      <c r="Y23" s="623"/>
      <c r="Z23" s="659">
        <v>3.8</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1531942</v>
      </c>
      <c r="CS24" s="677"/>
      <c r="CT24" s="677"/>
      <c r="CU24" s="677"/>
      <c r="CV24" s="677"/>
      <c r="CW24" s="677"/>
      <c r="CX24" s="677"/>
      <c r="CY24" s="702"/>
      <c r="CZ24" s="703">
        <v>34.299999999999997</v>
      </c>
      <c r="DA24" s="685"/>
      <c r="DB24" s="685"/>
      <c r="DC24" s="705"/>
      <c r="DD24" s="701">
        <v>1239142</v>
      </c>
      <c r="DE24" s="677"/>
      <c r="DF24" s="677"/>
      <c r="DG24" s="677"/>
      <c r="DH24" s="677"/>
      <c r="DI24" s="677"/>
      <c r="DJ24" s="677"/>
      <c r="DK24" s="702"/>
      <c r="DL24" s="701">
        <v>1010239</v>
      </c>
      <c r="DM24" s="677"/>
      <c r="DN24" s="677"/>
      <c r="DO24" s="677"/>
      <c r="DP24" s="677"/>
      <c r="DQ24" s="677"/>
      <c r="DR24" s="677"/>
      <c r="DS24" s="677"/>
      <c r="DT24" s="677"/>
      <c r="DU24" s="677"/>
      <c r="DV24" s="702"/>
      <c r="DW24" s="703">
        <v>37.4</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2866381</v>
      </c>
      <c r="S25" s="622"/>
      <c r="T25" s="622"/>
      <c r="U25" s="622"/>
      <c r="V25" s="622"/>
      <c r="W25" s="622"/>
      <c r="X25" s="622"/>
      <c r="Y25" s="623"/>
      <c r="Z25" s="659">
        <v>61.3</v>
      </c>
      <c r="AA25" s="659"/>
      <c r="AB25" s="659"/>
      <c r="AC25" s="659"/>
      <c r="AD25" s="660">
        <v>2687062</v>
      </c>
      <c r="AE25" s="660"/>
      <c r="AF25" s="660"/>
      <c r="AG25" s="660"/>
      <c r="AH25" s="660"/>
      <c r="AI25" s="660"/>
      <c r="AJ25" s="660"/>
      <c r="AK25" s="660"/>
      <c r="AL25" s="624">
        <v>99.7</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771955</v>
      </c>
      <c r="CS25" s="634"/>
      <c r="CT25" s="634"/>
      <c r="CU25" s="634"/>
      <c r="CV25" s="634"/>
      <c r="CW25" s="634"/>
      <c r="CX25" s="634"/>
      <c r="CY25" s="635"/>
      <c r="CZ25" s="624">
        <v>17.3</v>
      </c>
      <c r="DA25" s="636"/>
      <c r="DB25" s="636"/>
      <c r="DC25" s="637"/>
      <c r="DD25" s="627">
        <v>724711</v>
      </c>
      <c r="DE25" s="634"/>
      <c r="DF25" s="634"/>
      <c r="DG25" s="634"/>
      <c r="DH25" s="634"/>
      <c r="DI25" s="634"/>
      <c r="DJ25" s="634"/>
      <c r="DK25" s="635"/>
      <c r="DL25" s="627">
        <v>578094</v>
      </c>
      <c r="DM25" s="634"/>
      <c r="DN25" s="634"/>
      <c r="DO25" s="634"/>
      <c r="DP25" s="634"/>
      <c r="DQ25" s="634"/>
      <c r="DR25" s="634"/>
      <c r="DS25" s="634"/>
      <c r="DT25" s="634"/>
      <c r="DU25" s="634"/>
      <c r="DV25" s="635"/>
      <c r="DW25" s="624">
        <v>21.4</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466240</v>
      </c>
      <c r="CS26" s="622"/>
      <c r="CT26" s="622"/>
      <c r="CU26" s="622"/>
      <c r="CV26" s="622"/>
      <c r="CW26" s="622"/>
      <c r="CX26" s="622"/>
      <c r="CY26" s="623"/>
      <c r="CZ26" s="624">
        <v>10.4</v>
      </c>
      <c r="DA26" s="636"/>
      <c r="DB26" s="636"/>
      <c r="DC26" s="637"/>
      <c r="DD26" s="627">
        <v>429729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20054</v>
      </c>
      <c r="S27" s="622"/>
      <c r="T27" s="622"/>
      <c r="U27" s="622"/>
      <c r="V27" s="622"/>
      <c r="W27" s="622"/>
      <c r="X27" s="622"/>
      <c r="Y27" s="623"/>
      <c r="Z27" s="659">
        <v>0.4</v>
      </c>
      <c r="AA27" s="659"/>
      <c r="AB27" s="659"/>
      <c r="AC27" s="659"/>
      <c r="AD27" s="660">
        <v>52</v>
      </c>
      <c r="AE27" s="660"/>
      <c r="AF27" s="660"/>
      <c r="AG27" s="660"/>
      <c r="AH27" s="660"/>
      <c r="AI27" s="660"/>
      <c r="AJ27" s="660"/>
      <c r="AK27" s="660"/>
      <c r="AL27" s="624">
        <v>0</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581847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440015</v>
      </c>
      <c r="CS27" s="634"/>
      <c r="CT27" s="634"/>
      <c r="CU27" s="634"/>
      <c r="CV27" s="634"/>
      <c r="CW27" s="634"/>
      <c r="CX27" s="634"/>
      <c r="CY27" s="635"/>
      <c r="CZ27" s="624">
        <v>9.8000000000000007</v>
      </c>
      <c r="DA27" s="636"/>
      <c r="DB27" s="636"/>
      <c r="DC27" s="637"/>
      <c r="DD27" s="627">
        <v>194459</v>
      </c>
      <c r="DE27" s="634"/>
      <c r="DF27" s="634"/>
      <c r="DG27" s="634"/>
      <c r="DH27" s="634"/>
      <c r="DI27" s="634"/>
      <c r="DJ27" s="634"/>
      <c r="DK27" s="635"/>
      <c r="DL27" s="627">
        <v>112173</v>
      </c>
      <c r="DM27" s="634"/>
      <c r="DN27" s="634"/>
      <c r="DO27" s="634"/>
      <c r="DP27" s="634"/>
      <c r="DQ27" s="634"/>
      <c r="DR27" s="634"/>
      <c r="DS27" s="634"/>
      <c r="DT27" s="634"/>
      <c r="DU27" s="634"/>
      <c r="DV27" s="635"/>
      <c r="DW27" s="624">
        <v>4.2</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33336</v>
      </c>
      <c r="S28" s="622"/>
      <c r="T28" s="622"/>
      <c r="U28" s="622"/>
      <c r="V28" s="622"/>
      <c r="W28" s="622"/>
      <c r="X28" s="622"/>
      <c r="Y28" s="623"/>
      <c r="Z28" s="659">
        <v>0.7</v>
      </c>
      <c r="AA28" s="659"/>
      <c r="AB28" s="659"/>
      <c r="AC28" s="659"/>
      <c r="AD28" s="660">
        <v>4860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319972</v>
      </c>
      <c r="CS28" s="622"/>
      <c r="CT28" s="622"/>
      <c r="CU28" s="622"/>
      <c r="CV28" s="622"/>
      <c r="CW28" s="622"/>
      <c r="CX28" s="622"/>
      <c r="CY28" s="623"/>
      <c r="CZ28" s="624">
        <v>7.2</v>
      </c>
      <c r="DA28" s="636"/>
      <c r="DB28" s="636"/>
      <c r="DC28" s="637"/>
      <c r="DD28" s="627">
        <v>319972</v>
      </c>
      <c r="DE28" s="622"/>
      <c r="DF28" s="622"/>
      <c r="DG28" s="622"/>
      <c r="DH28" s="622"/>
      <c r="DI28" s="622"/>
      <c r="DJ28" s="622"/>
      <c r="DK28" s="623"/>
      <c r="DL28" s="627">
        <v>319972</v>
      </c>
      <c r="DM28" s="622"/>
      <c r="DN28" s="622"/>
      <c r="DO28" s="622"/>
      <c r="DP28" s="622"/>
      <c r="DQ28" s="622"/>
      <c r="DR28" s="622"/>
      <c r="DS28" s="622"/>
      <c r="DT28" s="622"/>
      <c r="DU28" s="622"/>
      <c r="DV28" s="623"/>
      <c r="DW28" s="624">
        <v>11.8</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10483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319972</v>
      </c>
      <c r="CS29" s="634"/>
      <c r="CT29" s="634"/>
      <c r="CU29" s="634"/>
      <c r="CV29" s="634"/>
      <c r="CW29" s="634"/>
      <c r="CX29" s="634"/>
      <c r="CY29" s="635"/>
      <c r="CZ29" s="624">
        <v>7.2</v>
      </c>
      <c r="DA29" s="636"/>
      <c r="DB29" s="636"/>
      <c r="DC29" s="637"/>
      <c r="DD29" s="627">
        <v>319972</v>
      </c>
      <c r="DE29" s="634"/>
      <c r="DF29" s="634"/>
      <c r="DG29" s="634"/>
      <c r="DH29" s="634"/>
      <c r="DI29" s="634"/>
      <c r="DJ29" s="634"/>
      <c r="DK29" s="635"/>
      <c r="DL29" s="627">
        <v>319972</v>
      </c>
      <c r="DM29" s="634"/>
      <c r="DN29" s="634"/>
      <c r="DO29" s="634"/>
      <c r="DP29" s="634"/>
      <c r="DQ29" s="634"/>
      <c r="DR29" s="634"/>
      <c r="DS29" s="634"/>
      <c r="DT29" s="634"/>
      <c r="DU29" s="634"/>
      <c r="DV29" s="635"/>
      <c r="DW29" s="624">
        <v>11.8</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444307</v>
      </c>
      <c r="S30" s="622"/>
      <c r="T30" s="622"/>
      <c r="U30" s="622"/>
      <c r="V30" s="622"/>
      <c r="W30" s="622"/>
      <c r="X30" s="622"/>
      <c r="Y30" s="623"/>
      <c r="Z30" s="659">
        <v>9.5</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313533</v>
      </c>
      <c r="CS30" s="622"/>
      <c r="CT30" s="622"/>
      <c r="CU30" s="622"/>
      <c r="CV30" s="622"/>
      <c r="CW30" s="622"/>
      <c r="CX30" s="622"/>
      <c r="CY30" s="623"/>
      <c r="CZ30" s="624">
        <v>7</v>
      </c>
      <c r="DA30" s="636"/>
      <c r="DB30" s="636"/>
      <c r="DC30" s="637"/>
      <c r="DD30" s="627">
        <v>313533</v>
      </c>
      <c r="DE30" s="622"/>
      <c r="DF30" s="622"/>
      <c r="DG30" s="622"/>
      <c r="DH30" s="622"/>
      <c r="DI30" s="622"/>
      <c r="DJ30" s="622"/>
      <c r="DK30" s="623"/>
      <c r="DL30" s="627">
        <v>313533</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98.9</v>
      </c>
      <c r="BH31" s="684"/>
      <c r="BI31" s="684"/>
      <c r="BJ31" s="684"/>
      <c r="BK31" s="684"/>
      <c r="BL31" s="684"/>
      <c r="BM31" s="685">
        <v>97.5</v>
      </c>
      <c r="BN31" s="684"/>
      <c r="BO31" s="684"/>
      <c r="BP31" s="684"/>
      <c r="BQ31" s="686"/>
      <c r="BR31" s="683">
        <v>99</v>
      </c>
      <c r="BS31" s="684"/>
      <c r="BT31" s="684"/>
      <c r="BU31" s="684"/>
      <c r="BV31" s="684"/>
      <c r="BW31" s="684"/>
      <c r="BX31" s="685">
        <v>97.5</v>
      </c>
      <c r="BY31" s="684"/>
      <c r="BZ31" s="684"/>
      <c r="CA31" s="684"/>
      <c r="CB31" s="686"/>
      <c r="CD31" s="642"/>
      <c r="CE31" s="643"/>
      <c r="CF31" s="618" t="s">
        <v>299</v>
      </c>
      <c r="CG31" s="619"/>
      <c r="CH31" s="619"/>
      <c r="CI31" s="619"/>
      <c r="CJ31" s="619"/>
      <c r="CK31" s="619"/>
      <c r="CL31" s="619"/>
      <c r="CM31" s="619"/>
      <c r="CN31" s="619"/>
      <c r="CO31" s="619"/>
      <c r="CP31" s="619"/>
      <c r="CQ31" s="620"/>
      <c r="CR31" s="621">
        <v>6439</v>
      </c>
      <c r="CS31" s="634"/>
      <c r="CT31" s="634"/>
      <c r="CU31" s="634"/>
      <c r="CV31" s="634"/>
      <c r="CW31" s="634"/>
      <c r="CX31" s="634"/>
      <c r="CY31" s="635"/>
      <c r="CZ31" s="624">
        <v>0.1</v>
      </c>
      <c r="DA31" s="636"/>
      <c r="DB31" s="636"/>
      <c r="DC31" s="637"/>
      <c r="DD31" s="627">
        <v>6439</v>
      </c>
      <c r="DE31" s="634"/>
      <c r="DF31" s="634"/>
      <c r="DG31" s="634"/>
      <c r="DH31" s="634"/>
      <c r="DI31" s="634"/>
      <c r="DJ31" s="634"/>
      <c r="DK31" s="635"/>
      <c r="DL31" s="627">
        <v>6439</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236837</v>
      </c>
      <c r="S32" s="622"/>
      <c r="T32" s="622"/>
      <c r="U32" s="622"/>
      <c r="V32" s="622"/>
      <c r="W32" s="622"/>
      <c r="X32" s="622"/>
      <c r="Y32" s="623"/>
      <c r="Z32" s="659">
        <v>5.0999999999999996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99.5</v>
      </c>
      <c r="BH32" s="634"/>
      <c r="BI32" s="634"/>
      <c r="BJ32" s="634"/>
      <c r="BK32" s="634"/>
      <c r="BL32" s="634"/>
      <c r="BM32" s="625">
        <v>98.6</v>
      </c>
      <c r="BN32" s="634"/>
      <c r="BO32" s="634"/>
      <c r="BP32" s="634"/>
      <c r="BQ32" s="657"/>
      <c r="BR32" s="687">
        <v>99.4</v>
      </c>
      <c r="BS32" s="634"/>
      <c r="BT32" s="634"/>
      <c r="BU32" s="634"/>
      <c r="BV32" s="634"/>
      <c r="BW32" s="634"/>
      <c r="BX32" s="625">
        <v>98.3</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2958</v>
      </c>
      <c r="S33" s="622"/>
      <c r="T33" s="622"/>
      <c r="U33" s="622"/>
      <c r="V33" s="622"/>
      <c r="W33" s="622"/>
      <c r="X33" s="622"/>
      <c r="Y33" s="623"/>
      <c r="Z33" s="659">
        <v>0.1</v>
      </c>
      <c r="AA33" s="659"/>
      <c r="AB33" s="659"/>
      <c r="AC33" s="659"/>
      <c r="AD33" s="660">
        <v>2256</v>
      </c>
      <c r="AE33" s="660"/>
      <c r="AF33" s="660"/>
      <c r="AG33" s="660"/>
      <c r="AH33" s="660"/>
      <c r="AI33" s="660"/>
      <c r="AJ33" s="660"/>
      <c r="AK33" s="660"/>
      <c r="AL33" s="624">
        <v>0.1</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98.3</v>
      </c>
      <c r="BH33" s="606"/>
      <c r="BI33" s="606"/>
      <c r="BJ33" s="606"/>
      <c r="BK33" s="606"/>
      <c r="BL33" s="606"/>
      <c r="BM33" s="652">
        <v>96.2</v>
      </c>
      <c r="BN33" s="606"/>
      <c r="BO33" s="606"/>
      <c r="BP33" s="606"/>
      <c r="BQ33" s="669"/>
      <c r="BR33" s="682">
        <v>98.5</v>
      </c>
      <c r="BS33" s="606"/>
      <c r="BT33" s="606"/>
      <c r="BU33" s="606"/>
      <c r="BV33" s="606"/>
      <c r="BW33" s="606"/>
      <c r="BX33" s="652">
        <v>96.4</v>
      </c>
      <c r="BY33" s="606"/>
      <c r="BZ33" s="606"/>
      <c r="CA33" s="606"/>
      <c r="CB33" s="669"/>
      <c r="CD33" s="618" t="s">
        <v>306</v>
      </c>
      <c r="CE33" s="619"/>
      <c r="CF33" s="619"/>
      <c r="CG33" s="619"/>
      <c r="CH33" s="619"/>
      <c r="CI33" s="619"/>
      <c r="CJ33" s="619"/>
      <c r="CK33" s="619"/>
      <c r="CL33" s="619"/>
      <c r="CM33" s="619"/>
      <c r="CN33" s="619"/>
      <c r="CO33" s="619"/>
      <c r="CP33" s="619"/>
      <c r="CQ33" s="620"/>
      <c r="CR33" s="621">
        <v>2298689</v>
      </c>
      <c r="CS33" s="634"/>
      <c r="CT33" s="634"/>
      <c r="CU33" s="634"/>
      <c r="CV33" s="634"/>
      <c r="CW33" s="634"/>
      <c r="CX33" s="634"/>
      <c r="CY33" s="635"/>
      <c r="CZ33" s="624">
        <v>51.4</v>
      </c>
      <c r="DA33" s="636"/>
      <c r="DB33" s="636"/>
      <c r="DC33" s="637"/>
      <c r="DD33" s="627">
        <v>1896201</v>
      </c>
      <c r="DE33" s="634"/>
      <c r="DF33" s="634"/>
      <c r="DG33" s="634"/>
      <c r="DH33" s="634"/>
      <c r="DI33" s="634"/>
      <c r="DJ33" s="634"/>
      <c r="DK33" s="635"/>
      <c r="DL33" s="627">
        <v>1236707</v>
      </c>
      <c r="DM33" s="634"/>
      <c r="DN33" s="634"/>
      <c r="DO33" s="634"/>
      <c r="DP33" s="634"/>
      <c r="DQ33" s="634"/>
      <c r="DR33" s="634"/>
      <c r="DS33" s="634"/>
      <c r="DT33" s="634"/>
      <c r="DU33" s="634"/>
      <c r="DV33" s="635"/>
      <c r="DW33" s="624">
        <v>45.8</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65609</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940998</v>
      </c>
      <c r="CS34" s="622"/>
      <c r="CT34" s="622"/>
      <c r="CU34" s="622"/>
      <c r="CV34" s="622"/>
      <c r="CW34" s="622"/>
      <c r="CX34" s="622"/>
      <c r="CY34" s="623"/>
      <c r="CZ34" s="624">
        <v>21</v>
      </c>
      <c r="DA34" s="636"/>
      <c r="DB34" s="636"/>
      <c r="DC34" s="637"/>
      <c r="DD34" s="627">
        <v>759263</v>
      </c>
      <c r="DE34" s="622"/>
      <c r="DF34" s="622"/>
      <c r="DG34" s="622"/>
      <c r="DH34" s="622"/>
      <c r="DI34" s="622"/>
      <c r="DJ34" s="622"/>
      <c r="DK34" s="623"/>
      <c r="DL34" s="627">
        <v>479986</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278859</v>
      </c>
      <c r="S35" s="622"/>
      <c r="T35" s="622"/>
      <c r="U35" s="622"/>
      <c r="V35" s="622"/>
      <c r="W35" s="622"/>
      <c r="X35" s="622"/>
      <c r="Y35" s="623"/>
      <c r="Z35" s="659">
        <v>6</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55016</v>
      </c>
      <c r="CS35" s="634"/>
      <c r="CT35" s="634"/>
      <c r="CU35" s="634"/>
      <c r="CV35" s="634"/>
      <c r="CW35" s="634"/>
      <c r="CX35" s="634"/>
      <c r="CY35" s="635"/>
      <c r="CZ35" s="624">
        <v>1.2</v>
      </c>
      <c r="DA35" s="636"/>
      <c r="DB35" s="636"/>
      <c r="DC35" s="637"/>
      <c r="DD35" s="627">
        <v>53396</v>
      </c>
      <c r="DE35" s="634"/>
      <c r="DF35" s="634"/>
      <c r="DG35" s="634"/>
      <c r="DH35" s="634"/>
      <c r="DI35" s="634"/>
      <c r="DJ35" s="634"/>
      <c r="DK35" s="635"/>
      <c r="DL35" s="627">
        <v>52817</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205528</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461958</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5020</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736595</v>
      </c>
      <c r="CS36" s="622"/>
      <c r="CT36" s="622"/>
      <c r="CU36" s="622"/>
      <c r="CV36" s="622"/>
      <c r="CW36" s="622"/>
      <c r="CX36" s="622"/>
      <c r="CY36" s="623"/>
      <c r="CZ36" s="624">
        <v>16.5</v>
      </c>
      <c r="DA36" s="636"/>
      <c r="DB36" s="636"/>
      <c r="DC36" s="637"/>
      <c r="DD36" s="627">
        <v>647120</v>
      </c>
      <c r="DE36" s="622"/>
      <c r="DF36" s="622"/>
      <c r="DG36" s="622"/>
      <c r="DH36" s="622"/>
      <c r="DI36" s="622"/>
      <c r="DJ36" s="622"/>
      <c r="DK36" s="623"/>
      <c r="DL36" s="627">
        <v>377511</v>
      </c>
      <c r="DM36" s="622"/>
      <c r="DN36" s="622"/>
      <c r="DO36" s="622"/>
      <c r="DP36" s="622"/>
      <c r="DQ36" s="622"/>
      <c r="DR36" s="622"/>
      <c r="DS36" s="622"/>
      <c r="DT36" s="622"/>
      <c r="DU36" s="622"/>
      <c r="DV36" s="623"/>
      <c r="DW36" s="624">
        <v>14</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116857</v>
      </c>
      <c r="S37" s="622"/>
      <c r="T37" s="622"/>
      <c r="U37" s="622"/>
      <c r="V37" s="622"/>
      <c r="W37" s="622"/>
      <c r="X37" s="622"/>
      <c r="Y37" s="623"/>
      <c r="Z37" s="659">
        <v>2.5</v>
      </c>
      <c r="AA37" s="659"/>
      <c r="AB37" s="659"/>
      <c r="AC37" s="659"/>
      <c r="AD37" s="660">
        <v>443</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38000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-8058</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294466</v>
      </c>
      <c r="CS37" s="634"/>
      <c r="CT37" s="634"/>
      <c r="CU37" s="634"/>
      <c r="CV37" s="634"/>
      <c r="CW37" s="634"/>
      <c r="CX37" s="634"/>
      <c r="CY37" s="635"/>
      <c r="CZ37" s="624">
        <v>6.6</v>
      </c>
      <c r="DA37" s="636"/>
      <c r="DB37" s="636"/>
      <c r="DC37" s="637"/>
      <c r="DD37" s="627">
        <v>276626</v>
      </c>
      <c r="DE37" s="634"/>
      <c r="DF37" s="634"/>
      <c r="DG37" s="634"/>
      <c r="DH37" s="634"/>
      <c r="DI37" s="634"/>
      <c r="DJ37" s="634"/>
      <c r="DK37" s="635"/>
      <c r="DL37" s="627">
        <v>276626</v>
      </c>
      <c r="DM37" s="634"/>
      <c r="DN37" s="634"/>
      <c r="DO37" s="634"/>
      <c r="DP37" s="634"/>
      <c r="DQ37" s="634"/>
      <c r="DR37" s="634"/>
      <c r="DS37" s="634"/>
      <c r="DT37" s="634"/>
      <c r="DU37" s="634"/>
      <c r="DV37" s="635"/>
      <c r="DW37" s="624">
        <v>10.199999999999999</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393661</v>
      </c>
      <c r="S38" s="622"/>
      <c r="T38" s="622"/>
      <c r="U38" s="622"/>
      <c r="V38" s="622"/>
      <c r="W38" s="622"/>
      <c r="X38" s="622"/>
      <c r="Y38" s="623"/>
      <c r="Z38" s="659">
        <v>8.4</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23528</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1078</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391769</v>
      </c>
      <c r="CS38" s="622"/>
      <c r="CT38" s="622"/>
      <c r="CU38" s="622"/>
      <c r="CV38" s="622"/>
      <c r="CW38" s="622"/>
      <c r="CX38" s="622"/>
      <c r="CY38" s="623"/>
      <c r="CZ38" s="624">
        <v>8.8000000000000007</v>
      </c>
      <c r="DA38" s="636"/>
      <c r="DB38" s="636"/>
      <c r="DC38" s="637"/>
      <c r="DD38" s="627">
        <v>327055</v>
      </c>
      <c r="DE38" s="622"/>
      <c r="DF38" s="622"/>
      <c r="DG38" s="622"/>
      <c r="DH38" s="622"/>
      <c r="DI38" s="622"/>
      <c r="DJ38" s="622"/>
      <c r="DK38" s="623"/>
      <c r="DL38" s="627">
        <v>326393</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8661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1622</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170360</v>
      </c>
      <c r="CS39" s="634"/>
      <c r="CT39" s="634"/>
      <c r="CU39" s="634"/>
      <c r="CV39" s="634"/>
      <c r="CW39" s="634"/>
      <c r="CX39" s="634"/>
      <c r="CY39" s="635"/>
      <c r="CZ39" s="624">
        <v>3.8</v>
      </c>
      <c r="DA39" s="636"/>
      <c r="DB39" s="636"/>
      <c r="DC39" s="637"/>
      <c r="DD39" s="627">
        <v>107736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5761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81</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3951</v>
      </c>
      <c r="CS40" s="622"/>
      <c r="CT40" s="622"/>
      <c r="CU40" s="622"/>
      <c r="CV40" s="622"/>
      <c r="CW40" s="622"/>
      <c r="CX40" s="622"/>
      <c r="CY40" s="623"/>
      <c r="CZ40" s="624">
        <v>0.1</v>
      </c>
      <c r="DA40" s="636"/>
      <c r="DB40" s="636"/>
      <c r="DC40" s="637"/>
      <c r="DD40" s="627">
        <v>1631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4674870</v>
      </c>
      <c r="S41" s="646"/>
      <c r="T41" s="646"/>
      <c r="U41" s="646"/>
      <c r="V41" s="646"/>
      <c r="W41" s="646"/>
      <c r="X41" s="646"/>
      <c r="Y41" s="649"/>
      <c r="Z41" s="650">
        <v>100</v>
      </c>
      <c r="AA41" s="650"/>
      <c r="AB41" s="650"/>
      <c r="AC41" s="650"/>
      <c r="AD41" s="651">
        <v>2694673</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78501</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313268</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393</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640209</v>
      </c>
      <c r="CS42" s="634"/>
      <c r="CT42" s="634"/>
      <c r="CU42" s="634"/>
      <c r="CV42" s="634"/>
      <c r="CW42" s="634"/>
      <c r="CX42" s="634"/>
      <c r="CY42" s="635"/>
      <c r="CZ42" s="624">
        <v>14.3</v>
      </c>
      <c r="DA42" s="636"/>
      <c r="DB42" s="636"/>
      <c r="DC42" s="637"/>
      <c r="DD42" s="627">
        <v>104098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638020</v>
      </c>
      <c r="CS44" s="622"/>
      <c r="CT44" s="622"/>
      <c r="CU44" s="622"/>
      <c r="CV44" s="622"/>
      <c r="CW44" s="622"/>
      <c r="CX44" s="622"/>
      <c r="CY44" s="623"/>
      <c r="CZ44" s="624">
        <v>14.3</v>
      </c>
      <c r="DA44" s="625"/>
      <c r="DB44" s="625"/>
      <c r="DC44" s="626"/>
      <c r="DD44" s="627">
        <v>101909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340631</v>
      </c>
      <c r="CS45" s="634"/>
      <c r="CT45" s="634"/>
      <c r="CU45" s="634"/>
      <c r="CV45" s="634"/>
      <c r="CW45" s="634"/>
      <c r="CX45" s="634"/>
      <c r="CY45" s="635"/>
      <c r="CZ45" s="624">
        <v>7.6</v>
      </c>
      <c r="DA45" s="636"/>
      <c r="DB45" s="636"/>
      <c r="DC45" s="637"/>
      <c r="DD45" s="627">
        <v>9235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253799</v>
      </c>
      <c r="CS46" s="622"/>
      <c r="CT46" s="622"/>
      <c r="CU46" s="622"/>
      <c r="CV46" s="622"/>
      <c r="CW46" s="622"/>
      <c r="CX46" s="622"/>
      <c r="CY46" s="623"/>
      <c r="CZ46" s="624">
        <v>5.7</v>
      </c>
      <c r="DA46" s="625"/>
      <c r="DB46" s="625"/>
      <c r="DC46" s="626"/>
      <c r="DD46" s="627">
        <v>77384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2189</v>
      </c>
      <c r="CS47" s="634"/>
      <c r="CT47" s="634"/>
      <c r="CU47" s="634"/>
      <c r="CV47" s="634"/>
      <c r="CW47" s="634"/>
      <c r="CX47" s="634"/>
      <c r="CY47" s="635"/>
      <c r="CZ47" s="624">
        <v>0</v>
      </c>
      <c r="DA47" s="636"/>
      <c r="DB47" s="636"/>
      <c r="DC47" s="637"/>
      <c r="DD47" s="627">
        <v>2189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4470840</v>
      </c>
      <c r="CS49" s="606"/>
      <c r="CT49" s="606"/>
      <c r="CU49" s="606"/>
      <c r="CV49" s="606"/>
      <c r="CW49" s="606"/>
      <c r="CX49" s="606"/>
      <c r="CY49" s="607"/>
      <c r="CZ49" s="608">
        <v>100</v>
      </c>
      <c r="DA49" s="609"/>
      <c r="DB49" s="609"/>
      <c r="DC49" s="610"/>
      <c r="DD49" s="611">
        <v>3239441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b5kLNGZIRRvi4NARzgFHPVb/N5o7Z9GevpguuXJVOxoyE0Qz5biiKAtGpCUEKNtDP4aMVNlrGoGostqs0RWAg==" saltValue="U+nA7c2XsKWLNWhEQ3255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4675</v>
      </c>
      <c r="R7" s="1103"/>
      <c r="S7" s="1103"/>
      <c r="T7" s="1103"/>
      <c r="U7" s="1103"/>
      <c r="V7" s="1103">
        <v>4471</v>
      </c>
      <c r="W7" s="1103"/>
      <c r="X7" s="1103"/>
      <c r="Y7" s="1103"/>
      <c r="Z7" s="1103"/>
      <c r="AA7" s="1103">
        <v>204</v>
      </c>
      <c r="AB7" s="1103"/>
      <c r="AC7" s="1103"/>
      <c r="AD7" s="1103"/>
      <c r="AE7" s="1104"/>
      <c r="AF7" s="1105">
        <v>144</v>
      </c>
      <c r="AG7" s="1106"/>
      <c r="AH7" s="1106"/>
      <c r="AI7" s="1106"/>
      <c r="AJ7" s="1107"/>
      <c r="AK7" s="1108">
        <v>279</v>
      </c>
      <c r="AL7" s="1109"/>
      <c r="AM7" s="1109"/>
      <c r="AN7" s="1109"/>
      <c r="AO7" s="1109"/>
      <c r="AP7" s="1109">
        <v>2513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565</v>
      </c>
      <c r="BT7" s="1100"/>
      <c r="BU7" s="1100"/>
      <c r="BV7" s="1100"/>
      <c r="BW7" s="1100"/>
      <c r="BX7" s="1100"/>
      <c r="BY7" s="1100"/>
      <c r="BZ7" s="1100"/>
      <c r="CA7" s="1100"/>
      <c r="CB7" s="1100"/>
      <c r="CC7" s="1100"/>
      <c r="CD7" s="1100"/>
      <c r="CE7" s="1100"/>
      <c r="CF7" s="1100"/>
      <c r="CG7" s="1112"/>
      <c r="CH7" s="1096" t="s">
        <v>567</v>
      </c>
      <c r="CI7" s="1097"/>
      <c r="CJ7" s="1097"/>
      <c r="CK7" s="1097"/>
      <c r="CL7" s="1098"/>
      <c r="CM7" s="1096">
        <v>33</v>
      </c>
      <c r="CN7" s="1097"/>
      <c r="CO7" s="1097"/>
      <c r="CP7" s="1097"/>
      <c r="CQ7" s="1098"/>
      <c r="CR7" s="1096">
        <v>33</v>
      </c>
      <c r="CS7" s="1097"/>
      <c r="CT7" s="1097"/>
      <c r="CU7" s="1097"/>
      <c r="CV7" s="1098"/>
      <c r="CW7" s="1096">
        <v>0</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4675</v>
      </c>
      <c r="R23" s="1061"/>
      <c r="S23" s="1061"/>
      <c r="T23" s="1061"/>
      <c r="U23" s="1061"/>
      <c r="V23" s="1061">
        <v>4471</v>
      </c>
      <c r="W23" s="1061"/>
      <c r="X23" s="1061"/>
      <c r="Y23" s="1061"/>
      <c r="Z23" s="1061"/>
      <c r="AA23" s="1061">
        <v>204</v>
      </c>
      <c r="AB23" s="1061"/>
      <c r="AC23" s="1061"/>
      <c r="AD23" s="1061"/>
      <c r="AE23" s="1068"/>
      <c r="AF23" s="1069">
        <v>144</v>
      </c>
      <c r="AG23" s="1061"/>
      <c r="AH23" s="1061"/>
      <c r="AI23" s="1061"/>
      <c r="AJ23" s="1070"/>
      <c r="AK23" s="1071"/>
      <c r="AL23" s="1072"/>
      <c r="AM23" s="1072"/>
      <c r="AN23" s="1072"/>
      <c r="AO23" s="1072"/>
      <c r="AP23" s="1061">
        <v>2513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889</v>
      </c>
      <c r="R28" s="1051"/>
      <c r="S28" s="1051"/>
      <c r="T28" s="1051"/>
      <c r="U28" s="1051"/>
      <c r="V28" s="1051">
        <v>884</v>
      </c>
      <c r="W28" s="1051"/>
      <c r="X28" s="1051"/>
      <c r="Y28" s="1051"/>
      <c r="Z28" s="1051"/>
      <c r="AA28" s="1051">
        <v>5</v>
      </c>
      <c r="AB28" s="1051"/>
      <c r="AC28" s="1051"/>
      <c r="AD28" s="1051"/>
      <c r="AE28" s="1052"/>
      <c r="AF28" s="1053">
        <v>5</v>
      </c>
      <c r="AG28" s="1051"/>
      <c r="AH28" s="1051"/>
      <c r="AI28" s="1051"/>
      <c r="AJ28" s="1054"/>
      <c r="AK28" s="1042">
        <v>61</v>
      </c>
      <c r="AL28" s="1043"/>
      <c r="AM28" s="1043"/>
      <c r="AN28" s="1043"/>
      <c r="AO28" s="1043"/>
      <c r="AP28" s="1043" t="s">
        <v>555</v>
      </c>
      <c r="AQ28" s="1043"/>
      <c r="AR28" s="1043"/>
      <c r="AS28" s="1043"/>
      <c r="AT28" s="1043"/>
      <c r="AU28" s="1043" t="s">
        <v>555</v>
      </c>
      <c r="AV28" s="1043"/>
      <c r="AW28" s="1043"/>
      <c r="AX28" s="1043"/>
      <c r="AY28" s="1043"/>
      <c r="AZ28" s="1044" t="s">
        <v>122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1067</v>
      </c>
      <c r="R29" s="1039"/>
      <c r="S29" s="1039"/>
      <c r="T29" s="1039"/>
      <c r="U29" s="1039"/>
      <c r="V29" s="1039">
        <v>1001</v>
      </c>
      <c r="W29" s="1039"/>
      <c r="X29" s="1039"/>
      <c r="Y29" s="1039"/>
      <c r="Z29" s="1039"/>
      <c r="AA29" s="1039">
        <v>66</v>
      </c>
      <c r="AB29" s="1039"/>
      <c r="AC29" s="1039"/>
      <c r="AD29" s="1039"/>
      <c r="AE29" s="1040"/>
      <c r="AF29" s="1035">
        <v>66</v>
      </c>
      <c r="AG29" s="1036"/>
      <c r="AH29" s="1036"/>
      <c r="AI29" s="1036"/>
      <c r="AJ29" s="1037"/>
      <c r="AK29" s="980">
        <v>136</v>
      </c>
      <c r="AL29" s="971"/>
      <c r="AM29" s="971"/>
      <c r="AN29" s="971"/>
      <c r="AO29" s="971"/>
      <c r="AP29" s="971" t="s">
        <v>555</v>
      </c>
      <c r="AQ29" s="971"/>
      <c r="AR29" s="971"/>
      <c r="AS29" s="971"/>
      <c r="AT29" s="971"/>
      <c r="AU29" s="971" t="s">
        <v>555</v>
      </c>
      <c r="AV29" s="971"/>
      <c r="AW29" s="971"/>
      <c r="AX29" s="971"/>
      <c r="AY29" s="971"/>
      <c r="AZ29" s="1041" t="s">
        <v>122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144</v>
      </c>
      <c r="R30" s="1039"/>
      <c r="S30" s="1039"/>
      <c r="T30" s="1039"/>
      <c r="U30" s="1039"/>
      <c r="V30" s="1039">
        <v>144</v>
      </c>
      <c r="W30" s="1039"/>
      <c r="X30" s="1039"/>
      <c r="Y30" s="1039"/>
      <c r="Z30" s="1039"/>
      <c r="AA30" s="1039">
        <v>0</v>
      </c>
      <c r="AB30" s="1039"/>
      <c r="AC30" s="1039"/>
      <c r="AD30" s="1039"/>
      <c r="AE30" s="1040"/>
      <c r="AF30" s="1035">
        <v>0</v>
      </c>
      <c r="AG30" s="1036"/>
      <c r="AH30" s="1036"/>
      <c r="AI30" s="1036"/>
      <c r="AJ30" s="1037"/>
      <c r="AK30" s="980">
        <v>44</v>
      </c>
      <c r="AL30" s="971"/>
      <c r="AM30" s="971"/>
      <c r="AN30" s="971"/>
      <c r="AO30" s="971"/>
      <c r="AP30" s="971" t="s">
        <v>555</v>
      </c>
      <c r="AQ30" s="971"/>
      <c r="AR30" s="971"/>
      <c r="AS30" s="971"/>
      <c r="AT30" s="971"/>
      <c r="AU30" s="971" t="s">
        <v>555</v>
      </c>
      <c r="AV30" s="971"/>
      <c r="AW30" s="971"/>
      <c r="AX30" s="971"/>
      <c r="AY30" s="971"/>
      <c r="AZ30" s="1041" t="s">
        <v>122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167</v>
      </c>
      <c r="R31" s="1039"/>
      <c r="S31" s="1039"/>
      <c r="T31" s="1039"/>
      <c r="U31" s="1039"/>
      <c r="V31" s="1039">
        <v>146</v>
      </c>
      <c r="W31" s="1039"/>
      <c r="X31" s="1039"/>
      <c r="Y31" s="1039"/>
      <c r="Z31" s="1039"/>
      <c r="AA31" s="1039">
        <v>21</v>
      </c>
      <c r="AB31" s="1039"/>
      <c r="AC31" s="1039"/>
      <c r="AD31" s="1039"/>
      <c r="AE31" s="1040"/>
      <c r="AF31" s="1035">
        <v>89</v>
      </c>
      <c r="AG31" s="1036"/>
      <c r="AH31" s="1036"/>
      <c r="AI31" s="1036"/>
      <c r="AJ31" s="1037"/>
      <c r="AK31" s="980">
        <v>38</v>
      </c>
      <c r="AL31" s="971"/>
      <c r="AM31" s="971"/>
      <c r="AN31" s="971"/>
      <c r="AO31" s="971"/>
      <c r="AP31" s="971">
        <v>340</v>
      </c>
      <c r="AQ31" s="971"/>
      <c r="AR31" s="971"/>
      <c r="AS31" s="971"/>
      <c r="AT31" s="971"/>
      <c r="AU31" s="971" t="s">
        <v>555</v>
      </c>
      <c r="AV31" s="971"/>
      <c r="AW31" s="971"/>
      <c r="AX31" s="971"/>
      <c r="AY31" s="971"/>
      <c r="AZ31" s="1041" t="s">
        <v>122</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55</v>
      </c>
      <c r="R32" s="1039"/>
      <c r="S32" s="1039"/>
      <c r="T32" s="1039"/>
      <c r="U32" s="1039"/>
      <c r="V32" s="1039">
        <v>43</v>
      </c>
      <c r="W32" s="1039"/>
      <c r="X32" s="1039"/>
      <c r="Y32" s="1039"/>
      <c r="Z32" s="1039"/>
      <c r="AA32" s="1039">
        <v>12</v>
      </c>
      <c r="AB32" s="1039"/>
      <c r="AC32" s="1039"/>
      <c r="AD32" s="1039"/>
      <c r="AE32" s="1040"/>
      <c r="AF32" s="1035">
        <v>530</v>
      </c>
      <c r="AG32" s="1036"/>
      <c r="AH32" s="1036"/>
      <c r="AI32" s="1036"/>
      <c r="AJ32" s="1037"/>
      <c r="AK32" s="980" t="s">
        <v>555</v>
      </c>
      <c r="AL32" s="971"/>
      <c r="AM32" s="971"/>
      <c r="AN32" s="971"/>
      <c r="AO32" s="971"/>
      <c r="AP32" s="971" t="s">
        <v>555</v>
      </c>
      <c r="AQ32" s="971"/>
      <c r="AR32" s="971"/>
      <c r="AS32" s="971"/>
      <c r="AT32" s="971"/>
      <c r="AU32" s="971" t="s">
        <v>555</v>
      </c>
      <c r="AV32" s="971"/>
      <c r="AW32" s="971"/>
      <c r="AX32" s="971"/>
      <c r="AY32" s="971"/>
      <c r="AZ32" s="1041" t="s">
        <v>122</v>
      </c>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289</v>
      </c>
      <c r="R33" s="1039"/>
      <c r="S33" s="1039"/>
      <c r="T33" s="1039"/>
      <c r="U33" s="1039"/>
      <c r="V33" s="1039">
        <v>285</v>
      </c>
      <c r="W33" s="1039"/>
      <c r="X33" s="1039"/>
      <c r="Y33" s="1039"/>
      <c r="Z33" s="1039"/>
      <c r="AA33" s="1039">
        <v>4</v>
      </c>
      <c r="AB33" s="1039"/>
      <c r="AC33" s="1039"/>
      <c r="AD33" s="1039"/>
      <c r="AE33" s="1040"/>
      <c r="AF33" s="1035">
        <v>91</v>
      </c>
      <c r="AG33" s="1036"/>
      <c r="AH33" s="1036"/>
      <c r="AI33" s="1036"/>
      <c r="AJ33" s="1037"/>
      <c r="AK33" s="980" t="s">
        <v>555</v>
      </c>
      <c r="AL33" s="971"/>
      <c r="AM33" s="971"/>
      <c r="AN33" s="971"/>
      <c r="AO33" s="971"/>
      <c r="AP33" s="971" t="s">
        <v>555</v>
      </c>
      <c r="AQ33" s="971"/>
      <c r="AR33" s="971"/>
      <c r="AS33" s="971"/>
      <c r="AT33" s="971"/>
      <c r="AU33" s="971" t="s">
        <v>555</v>
      </c>
      <c r="AV33" s="971"/>
      <c r="AW33" s="971"/>
      <c r="AX33" s="971"/>
      <c r="AY33" s="971"/>
      <c r="AZ33" s="1041" t="s">
        <v>122</v>
      </c>
      <c r="BA33" s="1041"/>
      <c r="BB33" s="1041"/>
      <c r="BC33" s="1041"/>
      <c r="BD33" s="1041"/>
      <c r="BE33" s="972" t="s">
        <v>391</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394</v>
      </c>
      <c r="C34" s="1031"/>
      <c r="D34" s="1031"/>
      <c r="E34" s="1031"/>
      <c r="F34" s="1031"/>
      <c r="G34" s="1031"/>
      <c r="H34" s="1031"/>
      <c r="I34" s="1031"/>
      <c r="J34" s="1031"/>
      <c r="K34" s="1031"/>
      <c r="L34" s="1031"/>
      <c r="M34" s="1031"/>
      <c r="N34" s="1031"/>
      <c r="O34" s="1031"/>
      <c r="P34" s="1032"/>
      <c r="Q34" s="1038">
        <v>12</v>
      </c>
      <c r="R34" s="1039"/>
      <c r="S34" s="1039"/>
      <c r="T34" s="1039"/>
      <c r="U34" s="1039"/>
      <c r="V34" s="1039">
        <v>12</v>
      </c>
      <c r="W34" s="1039"/>
      <c r="X34" s="1039"/>
      <c r="Y34" s="1039"/>
      <c r="Z34" s="1039"/>
      <c r="AA34" s="1039">
        <v>0</v>
      </c>
      <c r="AB34" s="1039"/>
      <c r="AC34" s="1039"/>
      <c r="AD34" s="1039"/>
      <c r="AE34" s="1040"/>
      <c r="AF34" s="1035">
        <v>18</v>
      </c>
      <c r="AG34" s="1036"/>
      <c r="AH34" s="1036"/>
      <c r="AI34" s="1036"/>
      <c r="AJ34" s="1037"/>
      <c r="AK34" s="980">
        <v>5</v>
      </c>
      <c r="AL34" s="971"/>
      <c r="AM34" s="971"/>
      <c r="AN34" s="971"/>
      <c r="AO34" s="971"/>
      <c r="AP34" s="971">
        <v>5</v>
      </c>
      <c r="AQ34" s="971"/>
      <c r="AR34" s="971"/>
      <c r="AS34" s="971"/>
      <c r="AT34" s="971"/>
      <c r="AU34" s="971">
        <v>5</v>
      </c>
      <c r="AV34" s="971"/>
      <c r="AW34" s="971"/>
      <c r="AX34" s="971"/>
      <c r="AY34" s="971"/>
      <c r="AZ34" s="1041" t="s">
        <v>122</v>
      </c>
      <c r="BA34" s="1041"/>
      <c r="BB34" s="1041"/>
      <c r="BC34" s="1041"/>
      <c r="BD34" s="1041"/>
      <c r="BE34" s="972" t="s">
        <v>391</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395</v>
      </c>
      <c r="C35" s="1031"/>
      <c r="D35" s="1031"/>
      <c r="E35" s="1031"/>
      <c r="F35" s="1031"/>
      <c r="G35" s="1031"/>
      <c r="H35" s="1031"/>
      <c r="I35" s="1031"/>
      <c r="J35" s="1031"/>
      <c r="K35" s="1031"/>
      <c r="L35" s="1031"/>
      <c r="M35" s="1031"/>
      <c r="N35" s="1031"/>
      <c r="O35" s="1031"/>
      <c r="P35" s="1032"/>
      <c r="Q35" s="1038">
        <v>10</v>
      </c>
      <c r="R35" s="1039"/>
      <c r="S35" s="1039"/>
      <c r="T35" s="1039"/>
      <c r="U35" s="1039"/>
      <c r="V35" s="1039">
        <v>10</v>
      </c>
      <c r="W35" s="1039"/>
      <c r="X35" s="1039"/>
      <c r="Y35" s="1039"/>
      <c r="Z35" s="1039"/>
      <c r="AA35" s="1039">
        <v>0</v>
      </c>
      <c r="AB35" s="1039"/>
      <c r="AC35" s="1039"/>
      <c r="AD35" s="1039"/>
      <c r="AE35" s="1040"/>
      <c r="AF35" s="1035">
        <v>15</v>
      </c>
      <c r="AG35" s="1036"/>
      <c r="AH35" s="1036"/>
      <c r="AI35" s="1036"/>
      <c r="AJ35" s="1037"/>
      <c r="AK35" s="980">
        <v>5</v>
      </c>
      <c r="AL35" s="971"/>
      <c r="AM35" s="971"/>
      <c r="AN35" s="971"/>
      <c r="AO35" s="971"/>
      <c r="AP35" s="971">
        <v>5</v>
      </c>
      <c r="AQ35" s="971"/>
      <c r="AR35" s="971"/>
      <c r="AS35" s="971"/>
      <c r="AT35" s="971"/>
      <c r="AU35" s="971">
        <v>5</v>
      </c>
      <c r="AV35" s="971"/>
      <c r="AW35" s="971"/>
      <c r="AX35" s="971"/>
      <c r="AY35" s="971"/>
      <c r="AZ35" s="1041" t="s">
        <v>122</v>
      </c>
      <c r="BA35" s="1041"/>
      <c r="BB35" s="1041"/>
      <c r="BC35" s="1041"/>
      <c r="BD35" s="1041"/>
      <c r="BE35" s="972" t="s">
        <v>391</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396</v>
      </c>
      <c r="C36" s="1031"/>
      <c r="D36" s="1031"/>
      <c r="E36" s="1031"/>
      <c r="F36" s="1031"/>
      <c r="G36" s="1031"/>
      <c r="H36" s="1031"/>
      <c r="I36" s="1031"/>
      <c r="J36" s="1031"/>
      <c r="K36" s="1031"/>
      <c r="L36" s="1031"/>
      <c r="M36" s="1031"/>
      <c r="N36" s="1031"/>
      <c r="O36" s="1031"/>
      <c r="P36" s="1032"/>
      <c r="Q36" s="1038">
        <v>48</v>
      </c>
      <c r="R36" s="1039"/>
      <c r="S36" s="1039"/>
      <c r="T36" s="1039"/>
      <c r="U36" s="1039"/>
      <c r="V36" s="1039">
        <v>48</v>
      </c>
      <c r="W36" s="1039"/>
      <c r="X36" s="1039"/>
      <c r="Y36" s="1039"/>
      <c r="Z36" s="1039"/>
      <c r="AA36" s="1039">
        <v>0</v>
      </c>
      <c r="AB36" s="1039"/>
      <c r="AC36" s="1039"/>
      <c r="AD36" s="1039"/>
      <c r="AE36" s="1040"/>
      <c r="AF36" s="1035">
        <v>16</v>
      </c>
      <c r="AG36" s="1036"/>
      <c r="AH36" s="1036"/>
      <c r="AI36" s="1036"/>
      <c r="AJ36" s="1037"/>
      <c r="AK36" s="980">
        <v>14</v>
      </c>
      <c r="AL36" s="971"/>
      <c r="AM36" s="971"/>
      <c r="AN36" s="971"/>
      <c r="AO36" s="971"/>
      <c r="AP36" s="971">
        <v>11</v>
      </c>
      <c r="AQ36" s="971"/>
      <c r="AR36" s="971"/>
      <c r="AS36" s="971"/>
      <c r="AT36" s="971"/>
      <c r="AU36" s="971">
        <v>11</v>
      </c>
      <c r="AV36" s="971"/>
      <c r="AW36" s="971"/>
      <c r="AX36" s="971"/>
      <c r="AY36" s="971"/>
      <c r="AZ36" s="1041" t="s">
        <v>122</v>
      </c>
      <c r="BA36" s="1041"/>
      <c r="BB36" s="1041"/>
      <c r="BC36" s="1041"/>
      <c r="BD36" s="1041"/>
      <c r="BE36" s="972" t="s">
        <v>391</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830</v>
      </c>
      <c r="AG63" s="959"/>
      <c r="AH63" s="959"/>
      <c r="AI63" s="959"/>
      <c r="AJ63" s="1022"/>
      <c r="AK63" s="1023"/>
      <c r="AL63" s="963"/>
      <c r="AM63" s="963"/>
      <c r="AN63" s="963"/>
      <c r="AO63" s="963"/>
      <c r="AP63" s="959">
        <v>361</v>
      </c>
      <c r="AQ63" s="959"/>
      <c r="AR63" s="959"/>
      <c r="AS63" s="959"/>
      <c r="AT63" s="959"/>
      <c r="AU63" s="959">
        <v>21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244</v>
      </c>
      <c r="R68" s="982"/>
      <c r="S68" s="982"/>
      <c r="T68" s="982"/>
      <c r="U68" s="982"/>
      <c r="V68" s="982">
        <v>142</v>
      </c>
      <c r="W68" s="982"/>
      <c r="X68" s="982"/>
      <c r="Y68" s="982"/>
      <c r="Z68" s="982"/>
      <c r="AA68" s="982">
        <v>102</v>
      </c>
      <c r="AB68" s="982"/>
      <c r="AC68" s="982"/>
      <c r="AD68" s="982"/>
      <c r="AE68" s="982"/>
      <c r="AF68" s="982">
        <v>14</v>
      </c>
      <c r="AG68" s="982"/>
      <c r="AH68" s="982"/>
      <c r="AI68" s="982"/>
      <c r="AJ68" s="982"/>
      <c r="AK68" s="982" t="s">
        <v>555</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1430</v>
      </c>
      <c r="R69" s="971"/>
      <c r="S69" s="971"/>
      <c r="T69" s="971"/>
      <c r="U69" s="971"/>
      <c r="V69" s="971">
        <v>1390</v>
      </c>
      <c r="W69" s="971"/>
      <c r="X69" s="971"/>
      <c r="Y69" s="971"/>
      <c r="Z69" s="971"/>
      <c r="AA69" s="971">
        <v>40</v>
      </c>
      <c r="AB69" s="971"/>
      <c r="AC69" s="971"/>
      <c r="AD69" s="971"/>
      <c r="AE69" s="971"/>
      <c r="AF69" s="971">
        <v>38</v>
      </c>
      <c r="AG69" s="971"/>
      <c r="AH69" s="971"/>
      <c r="AI69" s="971"/>
      <c r="AJ69" s="971"/>
      <c r="AK69" s="971">
        <v>6</v>
      </c>
      <c r="AL69" s="971"/>
      <c r="AM69" s="971"/>
      <c r="AN69" s="971"/>
      <c r="AO69" s="971"/>
      <c r="AP69" s="971">
        <v>951</v>
      </c>
      <c r="AQ69" s="971"/>
      <c r="AR69" s="971"/>
      <c r="AS69" s="971"/>
      <c r="AT69" s="971"/>
      <c r="AU69" s="971">
        <v>153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412</v>
      </c>
      <c r="R70" s="971"/>
      <c r="S70" s="971"/>
      <c r="T70" s="971"/>
      <c r="U70" s="971"/>
      <c r="V70" s="971">
        <v>622</v>
      </c>
      <c r="W70" s="971"/>
      <c r="X70" s="971"/>
      <c r="Y70" s="971"/>
      <c r="Z70" s="971"/>
      <c r="AA70" s="971">
        <v>-211</v>
      </c>
      <c r="AB70" s="971"/>
      <c r="AC70" s="971"/>
      <c r="AD70" s="971"/>
      <c r="AE70" s="971"/>
      <c r="AF70" s="971">
        <v>563</v>
      </c>
      <c r="AG70" s="971"/>
      <c r="AH70" s="971"/>
      <c r="AI70" s="971"/>
      <c r="AJ70" s="971"/>
      <c r="AK70" s="971">
        <v>293</v>
      </c>
      <c r="AL70" s="971"/>
      <c r="AM70" s="971"/>
      <c r="AN70" s="971"/>
      <c r="AO70" s="971"/>
      <c r="AP70" s="971">
        <v>2174</v>
      </c>
      <c r="AQ70" s="971"/>
      <c r="AR70" s="971"/>
      <c r="AS70" s="971"/>
      <c r="AT70" s="971"/>
      <c r="AU70" s="971">
        <v>83</v>
      </c>
      <c r="AV70" s="971"/>
      <c r="AW70" s="971"/>
      <c r="AX70" s="971"/>
      <c r="AY70" s="971"/>
      <c r="AZ70" s="972" t="s">
        <v>566</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30</v>
      </c>
      <c r="R71" s="971"/>
      <c r="S71" s="971"/>
      <c r="T71" s="971"/>
      <c r="U71" s="971"/>
      <c r="V71" s="971">
        <v>30</v>
      </c>
      <c r="W71" s="971"/>
      <c r="X71" s="971"/>
      <c r="Y71" s="971"/>
      <c r="Z71" s="971"/>
      <c r="AA71" s="971">
        <v>0</v>
      </c>
      <c r="AB71" s="971"/>
      <c r="AC71" s="971"/>
      <c r="AD71" s="971"/>
      <c r="AE71" s="971"/>
      <c r="AF71" s="971">
        <v>0</v>
      </c>
      <c r="AG71" s="971"/>
      <c r="AH71" s="971"/>
      <c r="AI71" s="971"/>
      <c r="AJ71" s="971"/>
      <c r="AK71" s="971" t="s">
        <v>555</v>
      </c>
      <c r="AL71" s="971"/>
      <c r="AM71" s="971"/>
      <c r="AN71" s="971"/>
      <c r="AO71" s="971"/>
      <c r="AP71" s="971">
        <v>169</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4482</v>
      </c>
      <c r="R72" s="971"/>
      <c r="S72" s="971"/>
      <c r="T72" s="971"/>
      <c r="U72" s="971"/>
      <c r="V72" s="971">
        <v>4248</v>
      </c>
      <c r="W72" s="971"/>
      <c r="X72" s="971"/>
      <c r="Y72" s="971"/>
      <c r="Z72" s="971"/>
      <c r="AA72" s="971">
        <v>235</v>
      </c>
      <c r="AB72" s="971"/>
      <c r="AC72" s="971"/>
      <c r="AD72" s="971"/>
      <c r="AE72" s="971"/>
      <c r="AF72" s="971">
        <v>235</v>
      </c>
      <c r="AG72" s="971"/>
      <c r="AH72" s="971"/>
      <c r="AI72" s="971"/>
      <c r="AJ72" s="971"/>
      <c r="AK72" s="971">
        <v>190</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561</v>
      </c>
      <c r="C73" s="975"/>
      <c r="D73" s="975"/>
      <c r="E73" s="975"/>
      <c r="F73" s="975"/>
      <c r="G73" s="975"/>
      <c r="H73" s="975"/>
      <c r="I73" s="975"/>
      <c r="J73" s="975"/>
      <c r="K73" s="975"/>
      <c r="L73" s="975"/>
      <c r="M73" s="975"/>
      <c r="N73" s="975"/>
      <c r="O73" s="975"/>
      <c r="P73" s="976"/>
      <c r="Q73" s="977">
        <v>509522</v>
      </c>
      <c r="R73" s="971"/>
      <c r="S73" s="971"/>
      <c r="T73" s="971"/>
      <c r="U73" s="971"/>
      <c r="V73" s="971">
        <v>498264</v>
      </c>
      <c r="W73" s="971"/>
      <c r="X73" s="971"/>
      <c r="Y73" s="971"/>
      <c r="Z73" s="971"/>
      <c r="AA73" s="971">
        <v>11257</v>
      </c>
      <c r="AB73" s="971"/>
      <c r="AC73" s="971"/>
      <c r="AD73" s="971"/>
      <c r="AE73" s="971"/>
      <c r="AF73" s="971">
        <v>11257</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562</v>
      </c>
      <c r="C74" s="975"/>
      <c r="D74" s="975"/>
      <c r="E74" s="975"/>
      <c r="F74" s="975"/>
      <c r="G74" s="975"/>
      <c r="H74" s="975"/>
      <c r="I74" s="975"/>
      <c r="J74" s="975"/>
      <c r="K74" s="975"/>
      <c r="L74" s="975"/>
      <c r="M74" s="975"/>
      <c r="N74" s="975"/>
      <c r="O74" s="975"/>
      <c r="P74" s="976"/>
      <c r="Q74" s="977">
        <v>134</v>
      </c>
      <c r="R74" s="971"/>
      <c r="S74" s="971"/>
      <c r="T74" s="971"/>
      <c r="U74" s="971"/>
      <c r="V74" s="971">
        <v>128</v>
      </c>
      <c r="W74" s="971"/>
      <c r="X74" s="971"/>
      <c r="Y74" s="971"/>
      <c r="Z74" s="971"/>
      <c r="AA74" s="971">
        <v>6</v>
      </c>
      <c r="AB74" s="971"/>
      <c r="AC74" s="971"/>
      <c r="AD74" s="971"/>
      <c r="AE74" s="971"/>
      <c r="AF74" s="971">
        <v>6</v>
      </c>
      <c r="AG74" s="971"/>
      <c r="AH74" s="971"/>
      <c r="AI74" s="971"/>
      <c r="AJ74" s="971"/>
      <c r="AK74" s="971" t="s">
        <v>555</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563</v>
      </c>
      <c r="C75" s="975"/>
      <c r="D75" s="975"/>
      <c r="E75" s="975"/>
      <c r="F75" s="975"/>
      <c r="G75" s="975"/>
      <c r="H75" s="975"/>
      <c r="I75" s="975"/>
      <c r="J75" s="975"/>
      <c r="K75" s="975"/>
      <c r="L75" s="975"/>
      <c r="M75" s="975"/>
      <c r="N75" s="975"/>
      <c r="O75" s="975"/>
      <c r="P75" s="976"/>
      <c r="Q75" s="978">
        <v>301</v>
      </c>
      <c r="R75" s="979"/>
      <c r="S75" s="979"/>
      <c r="T75" s="979"/>
      <c r="U75" s="980"/>
      <c r="V75" s="981">
        <v>293</v>
      </c>
      <c r="W75" s="979"/>
      <c r="X75" s="979"/>
      <c r="Y75" s="979"/>
      <c r="Z75" s="980"/>
      <c r="AA75" s="981">
        <v>8</v>
      </c>
      <c r="AB75" s="979"/>
      <c r="AC75" s="979"/>
      <c r="AD75" s="979"/>
      <c r="AE75" s="980"/>
      <c r="AF75" s="981">
        <v>8</v>
      </c>
      <c r="AG75" s="979"/>
      <c r="AH75" s="979"/>
      <c r="AI75" s="979"/>
      <c r="AJ75" s="980"/>
      <c r="AK75" s="981">
        <v>24</v>
      </c>
      <c r="AL75" s="979"/>
      <c r="AM75" s="979"/>
      <c r="AN75" s="979"/>
      <c r="AO75" s="980"/>
      <c r="AP75" s="981" t="s">
        <v>555</v>
      </c>
      <c r="AQ75" s="979"/>
      <c r="AR75" s="979"/>
      <c r="AS75" s="979"/>
      <c r="AT75" s="980"/>
      <c r="AU75" s="981" t="s">
        <v>555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564</v>
      </c>
      <c r="C76" s="975"/>
      <c r="D76" s="975"/>
      <c r="E76" s="975"/>
      <c r="F76" s="975"/>
      <c r="G76" s="975"/>
      <c r="H76" s="975"/>
      <c r="I76" s="975"/>
      <c r="J76" s="975"/>
      <c r="K76" s="975"/>
      <c r="L76" s="975"/>
      <c r="M76" s="975"/>
      <c r="N76" s="975"/>
      <c r="O76" s="975"/>
      <c r="P76" s="976"/>
      <c r="Q76" s="978">
        <v>83</v>
      </c>
      <c r="R76" s="979"/>
      <c r="S76" s="979"/>
      <c r="T76" s="979"/>
      <c r="U76" s="980"/>
      <c r="V76" s="981">
        <v>76</v>
      </c>
      <c r="W76" s="979"/>
      <c r="X76" s="979"/>
      <c r="Y76" s="979"/>
      <c r="Z76" s="980"/>
      <c r="AA76" s="981">
        <v>6</v>
      </c>
      <c r="AB76" s="979"/>
      <c r="AC76" s="979"/>
      <c r="AD76" s="979"/>
      <c r="AE76" s="980"/>
      <c r="AF76" s="981">
        <v>6</v>
      </c>
      <c r="AG76" s="979"/>
      <c r="AH76" s="979"/>
      <c r="AI76" s="979"/>
      <c r="AJ76" s="980"/>
      <c r="AK76" s="981" t="s">
        <v>555</v>
      </c>
      <c r="AL76" s="979"/>
      <c r="AM76" s="979"/>
      <c r="AN76" s="979"/>
      <c r="AO76" s="980"/>
      <c r="AP76" s="981" t="s">
        <v>555</v>
      </c>
      <c r="AQ76" s="979"/>
      <c r="AR76" s="979"/>
      <c r="AS76" s="979"/>
      <c r="AT76" s="980"/>
      <c r="AU76" s="981" t="s">
        <v>555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12127</v>
      </c>
      <c r="AG88" s="959"/>
      <c r="AH88" s="959"/>
      <c r="AI88" s="959"/>
      <c r="AJ88" s="959"/>
      <c r="AK88" s="963"/>
      <c r="AL88" s="963"/>
      <c r="AM88" s="963"/>
      <c r="AN88" s="963"/>
      <c r="AO88" s="963"/>
      <c r="AP88" s="959">
        <v>3294</v>
      </c>
      <c r="AQ88" s="959"/>
      <c r="AR88" s="959"/>
      <c r="AS88" s="959"/>
      <c r="AT88" s="959"/>
      <c r="AU88" s="959">
        <v>236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33</v>
      </c>
      <c r="CS102" s="953"/>
      <c r="CT102" s="953"/>
      <c r="CU102" s="953"/>
      <c r="CV102" s="954"/>
      <c r="CW102" s="952">
        <v>0</v>
      </c>
      <c r="CX102" s="953"/>
      <c r="CY102" s="953"/>
      <c r="CZ102" s="953"/>
      <c r="DA102" s="954"/>
      <c r="DB102" s="952" t="s">
        <v>555</v>
      </c>
      <c r="DC102" s="953"/>
      <c r="DD102" s="953"/>
      <c r="DE102" s="953"/>
      <c r="DF102" s="954"/>
      <c r="DG102" s="952" t="s">
        <v>555</v>
      </c>
      <c r="DH102" s="953"/>
      <c r="DI102" s="953"/>
      <c r="DJ102" s="953"/>
      <c r="DK102" s="954"/>
      <c r="DL102" s="952" t="s">
        <v>555</v>
      </c>
      <c r="DM102" s="953"/>
      <c r="DN102" s="953"/>
      <c r="DO102" s="953"/>
      <c r="DP102" s="954"/>
      <c r="DQ102" s="952" t="s">
        <v>555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293</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293</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293</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351092</v>
      </c>
      <c r="AB110" s="889"/>
      <c r="AC110" s="889"/>
      <c r="AD110" s="889"/>
      <c r="AE110" s="890"/>
      <c r="AF110" s="891">
        <v>347530</v>
      </c>
      <c r="AG110" s="889"/>
      <c r="AH110" s="889"/>
      <c r="AI110" s="889"/>
      <c r="AJ110" s="890"/>
      <c r="AK110" s="891">
        <v>319972</v>
      </c>
      <c r="AL110" s="889"/>
      <c r="AM110" s="889"/>
      <c r="AN110" s="889"/>
      <c r="AO110" s="890"/>
      <c r="AP110" s="892">
        <v>13.3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2692259</v>
      </c>
      <c r="BR110" s="842"/>
      <c r="BS110" s="842"/>
      <c r="BT110" s="842"/>
      <c r="BU110" s="842"/>
      <c r="BV110" s="842">
        <v>2433256</v>
      </c>
      <c r="BW110" s="842"/>
      <c r="BX110" s="842"/>
      <c r="BY110" s="842"/>
      <c r="BZ110" s="842"/>
      <c r="CA110" s="842">
        <v>2513384</v>
      </c>
      <c r="CB110" s="842"/>
      <c r="CC110" s="842"/>
      <c r="CD110" s="842"/>
      <c r="CE110" s="842"/>
      <c r="CF110" s="866">
        <v>104.3</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42553</v>
      </c>
      <c r="BR111" s="817"/>
      <c r="BS111" s="817"/>
      <c r="BT111" s="817"/>
      <c r="BU111" s="817"/>
      <c r="BV111" s="817">
        <v>37021</v>
      </c>
      <c r="BW111" s="817"/>
      <c r="BX111" s="817"/>
      <c r="BY111" s="817"/>
      <c r="BZ111" s="817"/>
      <c r="CA111" s="817">
        <v>31518</v>
      </c>
      <c r="CB111" s="817"/>
      <c r="CC111" s="817"/>
      <c r="CD111" s="817"/>
      <c r="CE111" s="817"/>
      <c r="CF111" s="875">
        <v>1.3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15654</v>
      </c>
      <c r="BR112" s="817"/>
      <c r="BS112" s="817"/>
      <c r="BT112" s="817"/>
      <c r="BU112" s="817"/>
      <c r="BV112" s="817">
        <v>25390</v>
      </c>
      <c r="BW112" s="817"/>
      <c r="BX112" s="817"/>
      <c r="BY112" s="817"/>
      <c r="BZ112" s="817"/>
      <c r="CA112" s="817">
        <v>20962</v>
      </c>
      <c r="CB112" s="817"/>
      <c r="CC112" s="817"/>
      <c r="CD112" s="817"/>
      <c r="CE112" s="817"/>
      <c r="CF112" s="875">
        <v>0.9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13100</v>
      </c>
      <c r="AB113" s="919"/>
      <c r="AC113" s="919"/>
      <c r="AD113" s="919"/>
      <c r="AE113" s="920"/>
      <c r="AF113" s="921">
        <v>19043</v>
      </c>
      <c r="AG113" s="919"/>
      <c r="AH113" s="919"/>
      <c r="AI113" s="919"/>
      <c r="AJ113" s="920"/>
      <c r="AK113" s="921">
        <v>20250</v>
      </c>
      <c r="AL113" s="919"/>
      <c r="AM113" s="919"/>
      <c r="AN113" s="919"/>
      <c r="AO113" s="920"/>
      <c r="AP113" s="922">
        <v>0.8</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182638</v>
      </c>
      <c r="BR113" s="817"/>
      <c r="BS113" s="817"/>
      <c r="BT113" s="817"/>
      <c r="BU113" s="817"/>
      <c r="BV113" s="817">
        <v>182472</v>
      </c>
      <c r="BW113" s="817"/>
      <c r="BX113" s="817"/>
      <c r="BY113" s="817"/>
      <c r="BZ113" s="817"/>
      <c r="CA113" s="817">
        <v>169008</v>
      </c>
      <c r="CB113" s="817"/>
      <c r="CC113" s="817"/>
      <c r="CD113" s="817"/>
      <c r="CE113" s="817"/>
      <c r="CF113" s="875">
        <v>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23143</v>
      </c>
      <c r="AB114" s="780"/>
      <c r="AC114" s="780"/>
      <c r="AD114" s="780"/>
      <c r="AE114" s="781"/>
      <c r="AF114" s="782">
        <v>24497</v>
      </c>
      <c r="AG114" s="780"/>
      <c r="AH114" s="780"/>
      <c r="AI114" s="780"/>
      <c r="AJ114" s="781"/>
      <c r="AK114" s="782">
        <v>26433</v>
      </c>
      <c r="AL114" s="780"/>
      <c r="AM114" s="780"/>
      <c r="AN114" s="780"/>
      <c r="AO114" s="781"/>
      <c r="AP114" s="824">
        <v>1.1000000000000001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960671</v>
      </c>
      <c r="BR114" s="817"/>
      <c r="BS114" s="817"/>
      <c r="BT114" s="817"/>
      <c r="BU114" s="817"/>
      <c r="BV114" s="817">
        <v>958046</v>
      </c>
      <c r="BW114" s="817"/>
      <c r="BX114" s="817"/>
      <c r="BY114" s="817"/>
      <c r="BZ114" s="817"/>
      <c r="CA114" s="817">
        <v>980867</v>
      </c>
      <c r="CB114" s="817"/>
      <c r="CC114" s="817"/>
      <c r="CD114" s="817"/>
      <c r="CE114" s="817"/>
      <c r="CF114" s="875">
        <v>40.700000000000003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5561</v>
      </c>
      <c r="AB115" s="919"/>
      <c r="AC115" s="919"/>
      <c r="AD115" s="919"/>
      <c r="AE115" s="920"/>
      <c r="AF115" s="921">
        <v>5531</v>
      </c>
      <c r="AG115" s="919"/>
      <c r="AH115" s="919"/>
      <c r="AI115" s="919"/>
      <c r="AJ115" s="920"/>
      <c r="AK115" s="921">
        <v>5503</v>
      </c>
      <c r="AL115" s="919"/>
      <c r="AM115" s="919"/>
      <c r="AN115" s="919"/>
      <c r="AO115" s="920"/>
      <c r="AP115" s="922">
        <v>0.2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42553</v>
      </c>
      <c r="DH116" s="780"/>
      <c r="DI116" s="780"/>
      <c r="DJ116" s="780"/>
      <c r="DK116" s="781"/>
      <c r="DL116" s="782">
        <v>37021</v>
      </c>
      <c r="DM116" s="780"/>
      <c r="DN116" s="780"/>
      <c r="DO116" s="780"/>
      <c r="DP116" s="781"/>
      <c r="DQ116" s="782">
        <v>31518</v>
      </c>
      <c r="DR116" s="780"/>
      <c r="DS116" s="780"/>
      <c r="DT116" s="780"/>
      <c r="DU116" s="781"/>
      <c r="DV116" s="824">
        <v>1.3</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392896</v>
      </c>
      <c r="AB117" s="903"/>
      <c r="AC117" s="903"/>
      <c r="AD117" s="903"/>
      <c r="AE117" s="904"/>
      <c r="AF117" s="905">
        <v>396601</v>
      </c>
      <c r="AG117" s="903"/>
      <c r="AH117" s="903"/>
      <c r="AI117" s="903"/>
      <c r="AJ117" s="904"/>
      <c r="AK117" s="905">
        <v>372158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293</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443</v>
      </c>
      <c r="BP119" s="878"/>
      <c r="BQ119" s="879">
        <v>3893775</v>
      </c>
      <c r="BR119" s="845"/>
      <c r="BS119" s="845"/>
      <c r="BT119" s="845"/>
      <c r="BU119" s="845"/>
      <c r="BV119" s="845">
        <v>3636185</v>
      </c>
      <c r="BW119" s="845"/>
      <c r="BX119" s="845"/>
      <c r="BY119" s="845"/>
      <c r="BZ119" s="845"/>
      <c r="CA119" s="845">
        <v>3715739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2234256</v>
      </c>
      <c r="BR120" s="842"/>
      <c r="BS120" s="842"/>
      <c r="BT120" s="842"/>
      <c r="BU120" s="842"/>
      <c r="BV120" s="842">
        <v>2036163</v>
      </c>
      <c r="BW120" s="842"/>
      <c r="BX120" s="842"/>
      <c r="BY120" s="842"/>
      <c r="BZ120" s="842"/>
      <c r="CA120" s="842">
        <v>1801638</v>
      </c>
      <c r="CB120" s="842"/>
      <c r="CC120" s="842"/>
      <c r="CD120" s="842"/>
      <c r="CE120" s="842"/>
      <c r="CF120" s="866">
        <v>74.8</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11162</v>
      </c>
      <c r="DR120" s="842"/>
      <c r="DS120" s="842"/>
      <c r="DT120" s="842"/>
      <c r="DU120" s="842"/>
      <c r="DV120" s="843">
        <v>0.5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4900</v>
      </c>
      <c r="DR121" s="817"/>
      <c r="DS121" s="817"/>
      <c r="DT121" s="817"/>
      <c r="DU121" s="817"/>
      <c r="DV121" s="794">
        <v>0.2</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2401440</v>
      </c>
      <c r="BR122" s="845"/>
      <c r="BS122" s="845"/>
      <c r="BT122" s="845"/>
      <c r="BU122" s="845"/>
      <c r="BV122" s="845">
        <v>2223133</v>
      </c>
      <c r="BW122" s="845"/>
      <c r="BX122" s="845"/>
      <c r="BY122" s="845"/>
      <c r="BZ122" s="845"/>
      <c r="CA122" s="845">
        <v>2247254</v>
      </c>
      <c r="CB122" s="845"/>
      <c r="CC122" s="845"/>
      <c r="CD122" s="845"/>
      <c r="CE122" s="845"/>
      <c r="CF122" s="846">
        <v>93.3</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4900</v>
      </c>
      <c r="DR122" s="817"/>
      <c r="DS122" s="817"/>
      <c r="DT122" s="817"/>
      <c r="DU122" s="817"/>
      <c r="DV122" s="794">
        <v>0.2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5561</v>
      </c>
      <c r="AB123" s="780"/>
      <c r="AC123" s="780"/>
      <c r="AD123" s="780"/>
      <c r="AE123" s="781"/>
      <c r="AF123" s="782">
        <v>5531</v>
      </c>
      <c r="AG123" s="780"/>
      <c r="AH123" s="780"/>
      <c r="AI123" s="780"/>
      <c r="AJ123" s="781"/>
      <c r="AK123" s="782">
        <v>5503</v>
      </c>
      <c r="AL123" s="780"/>
      <c r="AM123" s="780"/>
      <c r="AN123" s="780"/>
      <c r="AO123" s="781"/>
      <c r="AP123" s="824">
        <v>0.2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451</v>
      </c>
      <c r="BP123" s="878"/>
      <c r="BQ123" s="832">
        <v>4635696</v>
      </c>
      <c r="BR123" s="833"/>
      <c r="BS123" s="833"/>
      <c r="BT123" s="833"/>
      <c r="BU123" s="833"/>
      <c r="BV123" s="833">
        <v>4259296</v>
      </c>
      <c r="BW123" s="833"/>
      <c r="BX123" s="833"/>
      <c r="BY123" s="833"/>
      <c r="BZ123" s="833"/>
      <c r="CA123" s="833">
        <v>4048892</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15654</v>
      </c>
      <c r="DH124" s="764"/>
      <c r="DI124" s="764"/>
      <c r="DJ124" s="764"/>
      <c r="DK124" s="765"/>
      <c r="DL124" s="766">
        <v>25390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2616486</v>
      </c>
      <c r="AB129" s="780"/>
      <c r="AC129" s="780"/>
      <c r="AD129" s="780"/>
      <c r="AE129" s="781"/>
      <c r="AF129" s="782">
        <v>2589231</v>
      </c>
      <c r="AG129" s="780"/>
      <c r="AH129" s="780"/>
      <c r="AI129" s="780"/>
      <c r="AJ129" s="781"/>
      <c r="AK129" s="782">
        <v>2653527</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266059</v>
      </c>
      <c r="AB130" s="780"/>
      <c r="AC130" s="780"/>
      <c r="AD130" s="780"/>
      <c r="AE130" s="781"/>
      <c r="AF130" s="782">
        <v>258903</v>
      </c>
      <c r="AG130" s="780"/>
      <c r="AH130" s="780"/>
      <c r="AI130" s="780"/>
      <c r="AJ130" s="781"/>
      <c r="AK130" s="782">
        <v>244069</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2350427</v>
      </c>
      <c r="AB131" s="764"/>
      <c r="AC131" s="764"/>
      <c r="AD131" s="764"/>
      <c r="AE131" s="765"/>
      <c r="AF131" s="766">
        <v>2330328</v>
      </c>
      <c r="AG131" s="764"/>
      <c r="AH131" s="764"/>
      <c r="AI131" s="764"/>
      <c r="AJ131" s="765"/>
      <c r="AK131" s="766">
        <v>2409458</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5.3963386230000001</v>
      </c>
      <c r="AB132" s="745"/>
      <c r="AC132" s="745"/>
      <c r="AD132" s="745"/>
      <c r="AE132" s="746"/>
      <c r="AF132" s="747">
        <v>5.9089535890000002</v>
      </c>
      <c r="AG132" s="745"/>
      <c r="AH132" s="745"/>
      <c r="AI132" s="745"/>
      <c r="AJ132" s="746"/>
      <c r="AK132" s="747">
        <v>5.3160918349999999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4.9000000000000004</v>
      </c>
      <c r="AB133" s="724"/>
      <c r="AC133" s="724"/>
      <c r="AD133" s="724"/>
      <c r="AE133" s="725"/>
      <c r="AF133" s="723">
        <v>5.3</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hMiTlIEroRJNT4McTLZP5r1EokRUrXEw6Y82+JDr4pARjcJ9gIpLNDtrenj53WnILwYHu98HFm2mAXTRUNfgQ==" saltValue="5ivPz3gYnGZ+yAJXNv1D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dxv3THkpz/HkoUX2UutATpeXhG3vNQUALk8+otGJBK6nR8giZkS5ogInf92hfMLHJ6xxPNPOSueLa5pvdknnQ==" saltValue="6jmldtnBwuahCXZa+vYw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R5YBVQd9BMvRDKfNqd/TwrmOphs/k2FxH2w2fkyR+h4EGTsbsDPcB0x7SvFbvbTb6DMtGXoaTdz9bjZCKzn0g==" saltValue="ejXL7ti7VfE62i/D5et0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771955</v>
      </c>
      <c r="AP9" s="269">
        <v>136436</v>
      </c>
      <c r="AQ9" s="270">
        <v>156369</v>
      </c>
      <c r="AR9" s="271">
        <v>-12.7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154978</v>
      </c>
      <c r="AP10" s="272">
        <v>27391</v>
      </c>
      <c r="AQ10" s="273">
        <v>21449</v>
      </c>
      <c r="AR10" s="274">
        <v>27.7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1663</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v>34</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33316</v>
      </c>
      <c r="AP13" s="272">
        <v>5888</v>
      </c>
      <c r="AQ13" s="273">
        <v>5566</v>
      </c>
      <c r="AR13" s="274">
        <v>5.8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488</v>
      </c>
      <c r="AP14" s="272" t="s">
        <v>488</v>
      </c>
      <c r="AQ14" s="273">
        <v>3589</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-53293</v>
      </c>
      <c r="AP15" s="272">
        <v>-9419</v>
      </c>
      <c r="AQ15" s="273">
        <v>-10547</v>
      </c>
      <c r="AR15" s="274">
        <v>-10.7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906956</v>
      </c>
      <c r="AP16" s="272">
        <v>160296</v>
      </c>
      <c r="AQ16" s="273">
        <v>178125</v>
      </c>
      <c r="AR16" s="274">
        <v>-10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12.9</v>
      </c>
      <c r="AP21" s="286">
        <v>14.51</v>
      </c>
      <c r="AQ21" s="287">
        <v>-1.61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97.2</v>
      </c>
      <c r="AP22" s="291">
        <v>95.5</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319972</v>
      </c>
      <c r="AP32" s="300">
        <v>56552</v>
      </c>
      <c r="AQ32" s="301">
        <v>89268</v>
      </c>
      <c r="AR32" s="302">
        <v>-36.6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20250</v>
      </c>
      <c r="AP35" s="300">
        <v>3579</v>
      </c>
      <c r="AQ35" s="301">
        <v>17003</v>
      </c>
      <c r="AR35" s="302">
        <v>-79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26433</v>
      </c>
      <c r="AP36" s="300">
        <v>4672</v>
      </c>
      <c r="AQ36" s="301">
        <v>5039</v>
      </c>
      <c r="AR36" s="302">
        <v>-7.3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5503</v>
      </c>
      <c r="AP37" s="300">
        <v>973</v>
      </c>
      <c r="AQ37" s="301">
        <v>909</v>
      </c>
      <c r="AR37" s="302">
        <v>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25</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t="s">
        <v>488</v>
      </c>
      <c r="AP39" s="300" t="s">
        <v>488</v>
      </c>
      <c r="AQ39" s="301">
        <v>-4913</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-244069</v>
      </c>
      <c r="AP40" s="300">
        <v>-43137</v>
      </c>
      <c r="AQ40" s="301">
        <v>-72657</v>
      </c>
      <c r="AR40" s="302">
        <v>-40.6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128089</v>
      </c>
      <c r="AP41" s="300">
        <v>22639</v>
      </c>
      <c r="AQ41" s="301">
        <v>34674</v>
      </c>
      <c r="AR41" s="302">
        <v>-34.700000000000003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317084</v>
      </c>
      <c r="AN51" s="322">
        <v>50315</v>
      </c>
      <c r="AO51" s="323">
        <v>-21</v>
      </c>
      <c r="AP51" s="324">
        <v>125391</v>
      </c>
      <c r="AQ51" s="325">
        <v>-13.6</v>
      </c>
      <c r="AR51" s="326">
        <v>-7.4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207788</v>
      </c>
      <c r="AN52" s="330">
        <v>32972</v>
      </c>
      <c r="AO52" s="331">
        <v>-28.5</v>
      </c>
      <c r="AP52" s="332">
        <v>68516</v>
      </c>
      <c r="AQ52" s="333">
        <v>-18.2</v>
      </c>
      <c r="AR52" s="334">
        <v>-10.3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242191</v>
      </c>
      <c r="AN53" s="322">
        <v>39374</v>
      </c>
      <c r="AO53" s="323">
        <v>-21.7</v>
      </c>
      <c r="AP53" s="324">
        <v>138402</v>
      </c>
      <c r="AQ53" s="325">
        <v>10.4</v>
      </c>
      <c r="AR53" s="326">
        <v>-32.1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177512</v>
      </c>
      <c r="AN54" s="330">
        <v>28859</v>
      </c>
      <c r="AO54" s="331">
        <v>-12.5</v>
      </c>
      <c r="AP54" s="332">
        <v>70652</v>
      </c>
      <c r="AQ54" s="333">
        <v>3.1</v>
      </c>
      <c r="AR54" s="334">
        <v>-15.6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285428</v>
      </c>
      <c r="AN55" s="322">
        <v>47802</v>
      </c>
      <c r="AO55" s="323">
        <v>21.4</v>
      </c>
      <c r="AP55" s="324">
        <v>146367</v>
      </c>
      <c r="AQ55" s="325">
        <v>5.8</v>
      </c>
      <c r="AR55" s="326">
        <v>15.6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179192</v>
      </c>
      <c r="AN56" s="330">
        <v>30010</v>
      </c>
      <c r="AO56" s="331">
        <v>4</v>
      </c>
      <c r="AP56" s="332">
        <v>79441</v>
      </c>
      <c r="AQ56" s="333">
        <v>12.4</v>
      </c>
      <c r="AR56" s="334">
        <v>-8.4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336620</v>
      </c>
      <c r="AN57" s="322">
        <v>57799</v>
      </c>
      <c r="AO57" s="323">
        <v>20.9</v>
      </c>
      <c r="AP57" s="324">
        <v>165181</v>
      </c>
      <c r="AQ57" s="325">
        <v>12.9</v>
      </c>
      <c r="AR57" s="326">
        <v>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247073</v>
      </c>
      <c r="AN58" s="330">
        <v>42423</v>
      </c>
      <c r="AO58" s="331">
        <v>41.4</v>
      </c>
      <c r="AP58" s="332">
        <v>82246</v>
      </c>
      <c r="AQ58" s="333">
        <v>3.5</v>
      </c>
      <c r="AR58" s="334">
        <v>37.9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638020</v>
      </c>
      <c r="AN59" s="322">
        <v>112764</v>
      </c>
      <c r="AO59" s="323">
        <v>95.1</v>
      </c>
      <c r="AP59" s="324">
        <v>166234</v>
      </c>
      <c r="AQ59" s="325">
        <v>0.6</v>
      </c>
      <c r="AR59" s="326">
        <v>94.5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253799</v>
      </c>
      <c r="AN60" s="330">
        <v>44857</v>
      </c>
      <c r="AO60" s="331">
        <v>5.7</v>
      </c>
      <c r="AP60" s="332">
        <v>89789</v>
      </c>
      <c r="AQ60" s="333">
        <v>9.1999999999999993</v>
      </c>
      <c r="AR60" s="334">
        <v>-3.5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363869</v>
      </c>
      <c r="AN61" s="337">
        <v>61611</v>
      </c>
      <c r="AO61" s="338">
        <v>18.899999999999999</v>
      </c>
      <c r="AP61" s="339">
        <v>148315</v>
      </c>
      <c r="AQ61" s="340">
        <v>3.2</v>
      </c>
      <c r="AR61" s="326">
        <v>15.7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213073</v>
      </c>
      <c r="AN62" s="330">
        <v>35824</v>
      </c>
      <c r="AO62" s="331">
        <v>2</v>
      </c>
      <c r="AP62" s="332">
        <v>78129</v>
      </c>
      <c r="AQ62" s="333">
        <v>2</v>
      </c>
      <c r="AR62" s="334">
        <v>0</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GAEaIdps/RftJ7Ehuk4MIYuXK2/ZgS6xDTkOcQzu5JyIZMGRaRCREU/OKd2PU/MI7K++clSpMZSSkQQCP+Dkw==" saltValue="dqlaNShui/kQXYXVXZs5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ZoXJEkbA+f9nyO9W79bzJ4/2Ksk1c7xMqb6RR7C56usGoVlbaE/8jJwhIna+rOC80d4+ytWmKo7JjP20OXLYBw==" saltValue="kFH1KKCvEBkw+ki+2qQU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sV9LQx/PktFLx9KnmCXQTGfylSnEFAUIgWDR6mUKmYbSAVq44QHVMAvQnm//gIXYU3+/KGjnmY7iakTX/BmDGQ==" saltValue="E8XwN2/T+4U3n/Ix1SXE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48.83</v>
      </c>
      <c r="G47" s="12">
        <v>54.5</v>
      </c>
      <c r="H47" s="12">
        <v>52.51</v>
      </c>
      <c r="I47" s="12">
        <v>48.43</v>
      </c>
      <c r="J47" s="13">
        <v>43.49</v>
      </c>
    </row>
    <row r="48" spans="2:10" ht="57.75" customHeight="1" x14ac:dyDescent="0.15">
      <c r="B48" s="14"/>
      <c r="C48" s="1141" t="s">
        <v>4</v>
      </c>
      <c r="D48" s="1141"/>
      <c r="E48" s="1142"/>
      <c r="F48" s="15">
        <v>5.69</v>
      </c>
      <c r="G48" s="16">
        <v>3.79</v>
      </c>
      <c r="H48" s="16">
        <v>5.17</v>
      </c>
      <c r="I48" s="16">
        <v>5.79</v>
      </c>
      <c r="J48" s="17">
        <v>5.43</v>
      </c>
    </row>
    <row r="49" spans="2:10" ht="57.75" customHeight="1" thickBot="1" x14ac:dyDescent="0.2">
      <c r="B49" s="18"/>
      <c r="C49" s="1143" t="s">
        <v>5</v>
      </c>
      <c r="D49" s="1143"/>
      <c r="E49" s="1144"/>
      <c r="F49" s="19">
        <v>2.88</v>
      </c>
      <c r="G49" s="20">
        <v>7.92</v>
      </c>
      <c r="H49" s="20" t="s">
        <v>532</v>
      </c>
      <c r="I49" s="20" t="s">
        <v>533</v>
      </c>
      <c r="J49" s="21" t="s">
        <v>534</v>
      </c>
    </row>
    <row r="50" spans="2:10" x14ac:dyDescent="0.15"/>
  </sheetData>
  <sheetProtection algorithmName="SHA-512" hashValue="Ey5dP+3e5qWwJ9+SDLx/Dkk3wfTWmjvTTuVjKCuIVP0C2jsD7VKDeIYFa33V69F0aoepQg7sQAFcvznSaDlD9A==" saltValue="GKFFBCCIRdHzXSBmA0dG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菊池 貴幸</cp:lastModifiedBy>
  <cp:lastPrinted>2026-03-16T04:32:35Z</cp:lastPrinted>
  <dcterms:created xsi:type="dcterms:W3CDTF">2026-02-23T07:02:57Z</dcterms:created>
  <dcterms:modified xsi:type="dcterms:W3CDTF">2026-03-16T04:38:20Z</dcterms:modified>
  <cp:category/>
</cp:coreProperties>
</file>