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X:\02_財政係\11_財政状況各数値・財政事情・分析・公表・シミュレーション等\財政状況資料集\ホームページ掲載用\3月掲載\"/>
    </mc:Choice>
  </mc:AlternateContent>
  <xr:revisionPtr revIDLastSave="0" documentId="13_ncr:1_{FF8C93B9-158C-4CB5-9B4F-816D0D541E37}"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C36" i="10"/>
  <c r="CO35" i="10"/>
  <c r="C35" i="10"/>
  <c r="C34" i="10"/>
  <c r="AM34" i="10" l="1"/>
  <c r="AM35" i="10" s="1"/>
  <c r="AM36" i="10" s="1"/>
  <c r="U34" i="10"/>
  <c r="U35" i="10" s="1"/>
  <c r="U36"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<sst xmlns="http://schemas.openxmlformats.org/spreadsheetml/2006/main" count="1137" uniqueCount="586">
  <si>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</si>
  <si>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</si>
  <si>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</si>
  <si>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</si>
  <si>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</si>
  <si>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</si>
  <si>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</si>
  <si>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</si>
  <si>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</si>
  <si>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</si>
  <si>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</si>
  <si>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</si>
  <si>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</si>
  <si>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</si>
  <si>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</si>
  <si>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</si>
  <si>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</si>
  <si>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</si>
  <si>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</si>
  <si>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</si>
  <si>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</si>
  <si>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</si>
  <si>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</si>
  <si>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</si>
  <si>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</si>
  <si>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</si>
  <si>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</si>
  <si>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</si>
  <si>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</si>
  <si>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</si>
  <si>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</si>
  <si>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</si>
  <si>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</si>
  <si>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</si>
  <si>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</si>
  <si>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</si>
  <si>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</si>
  <si>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</si>
  <si>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</si>
  <si>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</si>
  <si>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</si>
  <si>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</si>
  <si>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</si>
  <si>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</si>
  <si>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</si>
  <si>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</si>
  <si>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</si>
  <si>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</si>
  <si>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</si>
  <si>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</si>
  <si>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</si>
  <si>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</si>
  <si>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</si>
  <si>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</si>
  <si>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</si>
  <si>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</si>
  <si>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</si>
  <si>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</si>
  <si>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</si>
  <si>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</si>
  <si>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</si>
  <si>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</si>
  <si>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</si>
  <si>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</si>
  <si>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</si>
  <si>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</si>
  <si>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</si>
  <si>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</si>
  <si>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</si>
  <si>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</si>
  <si>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</si>
  <si>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</si>
  <si>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</si>
  <si>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</si>
  <si>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</si>
  <si>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</si>
  <si>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</si>
  <si>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</si>
  <si>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</si>
  <si>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</si>
  <si>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</si>
  <si>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</si>
  <si>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</si>
  <si>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</si>
  <si>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</si>
  <si>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</si>
  <si>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</si>
  <si>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</si>
  <si>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</si>
  <si>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</si>
  <si>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</si>
  <si>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</si>
  <si>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</si>
  <si>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</si>
  <si>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</si>
  <si>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</si>
  <si>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</si>
  <si>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</si>
  <si>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</si>
  <si>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</si>
  <si>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</si>
  <si>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</si>
  <si>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</si>
  <si>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</si>
  <si>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</si>
  <si>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</si>
  <si>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</si>
  <si>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</si>
  <si>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</si>
  <si>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</si>
  <si>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</si>
  <si>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</si>
  <si>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</si>
  <si>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</si>
  <si>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</si>
  <si>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</si>
  <si>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</si>
  <si>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</si>
  <si>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</si>
  <si>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</si>
  <si>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</si>
  <si>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</si>
  <si>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</si>
  <si>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</si>
  <si>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</si>
  <si>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</si>
  <si>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</si>
  <si>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</si>
  <si>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</si>
  <si>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</si>
  <si>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</si>
  <si>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</si>
  <si>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</si>
  <si>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</si>
  <si>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</si>
  <si>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</si>
  <si>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</si>
  <si>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</si>
  <si>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</si>
  <si>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</si>
  <si>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</si>
  <si>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</si>
  <si>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</si>
  <si>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</si>
  <si>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</si>
  <si>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</si>
  <si>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</si>
  <si>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</si>
  <si>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</si>
  <si>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</si>
  <si>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</si>
  <si>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</si>
  <si>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</si>
  <si>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</si>
  <si>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</si>
  <si>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</si>
  <si>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</si>
  <si>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</si>
  <si>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</si>
  <si>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</si>
  <si>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</si>
  <si>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</si>
  <si>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</si>
  <si>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</si>
  <si>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</si>
  <si>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</si>
  <si>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</si>
  <si>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</si>
  <si>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</si>
  <si>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</si>
  <si>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</si>
  <si>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</si>
  <si>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</si>
  <si>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</si>
  <si>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</si>
  <si>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</si>
  <si>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</si>
  <si>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</si>
  <si>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</si>
  <si>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</si>
  <si>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</si>
  <si>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</si>
  <si>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</si>
  <si>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</si>
  <si>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</si>
  <si>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</si>
  <si>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</si>
  <si>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</si>
  <si>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</si>
  <si>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</si>
  <si>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</si>
  <si>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</si>
  <si>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</si>
  <si>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</si>
  <si>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</si>
  <si>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</si>
  <si>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</si>
  <si>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</si>
  <si>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</si>
  <si>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</si>
  <si>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</si>
  <si>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</si>
  <si>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</si>
  <si>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静岡県松崎町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</si>
  <si>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</si>
  <si>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</si>
  <si>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</si>
  <si>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</si>
  <si>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</si>
  <si>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</si>
  <si>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</si>
  <si>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</si>
  <si>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</si>
  <si>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</si>
  <si>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</si>
  <si>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</si>
  <si>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</si>
  <si>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</si>
  <si>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</si>
  <si>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</si>
  <si>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</si>
  <si>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</si>
  <si>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</si>
  <si>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</si>
  <si>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</si>
  <si>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</si>
  <si>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</si>
  <si>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</si>
  <si>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</si>
  <si>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</si>
  <si>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</si>
  <si>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</si>
  <si>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</si>
  <si>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</si>
  <si>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</si>
  <si>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</si>
  <si>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</si>
  <si>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</si>
  <si>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</si>
  <si>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</si>
  <si>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</si>
  <si>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</si>
  <si>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</si>
  <si>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</si>
  <si>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</si>
  <si>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</si>
  <si>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</si>
  <si>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</si>
  <si>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</si>
  <si>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</si>
  <si>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</si>
  <si>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</si>
  <si>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</si>
  <si>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</si>
  <si>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</si>
  <si>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</si>
  <si>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</si>
  <si>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</si>
  <si>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</si>
  <si>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</si>
  <si>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</si>
  <si>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</si>
  <si>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</si>
  <si>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</si>
  <si>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</si>
  <si>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</si>
  <si>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</si>
  <si>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</si>
  <si>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</si>
  <si>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</si>
  <si>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</si>
  <si>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</si>
  <si>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</si>
  <si>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</si>
  <si>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</si>
  <si>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</si>
  <si>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</si>
  <si>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</si>
  <si>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</si>
  <si>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</si>
  <si>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</si>
  <si>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</si>
  <si>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</si>
  <si>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</si>
  <si>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</si>
  <si>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</si>
  <si>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</si>
  <si>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</si>
  <si>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</si>
  <si>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</si>
  <si>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</si>
  <si>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</si>
  <si>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</si>
  <si>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</si>
  <si>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</si>
  <si>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</si>
  <si>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</si>
  <si>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</si>
  <si>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</si>
  <si>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</si>
  <si>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</si>
  <si>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</si>
  <si>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</si>
  <si>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</si>
  <si>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</si>
  <si>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</si>
  <si>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</si>
  <si>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</si>
  <si>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</si>
  <si>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</si>
  <si>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</si>
  <si>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</si>
  <si>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</si>
  <si>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</si>
  <si>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</si>
  <si>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</si>
  <si>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</si>
  <si>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</si>
  <si>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</si>
  <si>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</si>
  <si>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</si>
  <si>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</si>
  <si>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</si>
  <si>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</si>
  <si>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</si>
  <si>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</si>
  <si>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</si>
  <si>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</si>
  <si>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</si>
  <si>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</si>
  <si>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</si>
  <si>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</si>
  <si>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</si>
  <si>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</si>
  <si>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</si>
  <si>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</si>
  <si>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</si>
  <si>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</si>
  <si>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</si>
  <si>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</si>
  <si>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</si>
  <si>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</si>
  <si>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</si>
  <si>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</si>
  <si>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</si>
  <si>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</si>
  <si>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</si>
  <si>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</si>
  <si>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</si>
  <si>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</si>
  <si>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</si>
  <si>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</si>
  <si>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</si>
  <si>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</si>
  <si>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静岡県松崎町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</si>
  <si>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</si>
  <si>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</si>
  <si>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</si>
  <si>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</si>
  <si>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</si>
  <si>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</si>
  <si>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</si>
  <si>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</si>
  <si>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</si>
  <si>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</si>
  <si>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</si>
  <si>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</si>
  <si>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</si>
  <si>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</si>
  <si>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</si>
  <si>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</si>
  <si>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</si>
  <si>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</si>
  <si>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</si>
  <si>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</si>
  <si>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</si>
  <si>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</si>
  <si>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</si>
  <si>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</si>
  <si>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</si>
  <si>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</si>
  <si>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</si>
  <si>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</si>
  <si>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</si>
  <si>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</si>
  <si>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</si>
  <si>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</si>
  <si>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</si>
  <si>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</si>
  <si>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</si>
  <si>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</si>
  <si>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</si>
  <si>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</si>
  <si>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</si>
  <si>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伊豆まつざき荘事業会計</t>
    <phoneticPr fontId="5"/>
  </si>
  <si>
    <t>岩地集落排水事業特別会計</t>
    <phoneticPr fontId="5"/>
  </si>
  <si>
    <t>法非適用企業</t>
    <phoneticPr fontId="5"/>
  </si>
  <si>
    <t>石部集落排水事業特別会計</t>
    <phoneticPr fontId="5"/>
  </si>
  <si>
    <t>雲見集落排水事業特別会計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</si>
  <si>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</si>
  <si>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</si>
  <si>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</si>
  <si>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</si>
  <si>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</si>
  <si>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</si>
  <si>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</si>
  <si>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</si>
  <si>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</si>
  <si>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</si>
  <si>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</si>
  <si>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</si>
  <si>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</si>
  <si>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</si>
  <si>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</si>
  <si>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</si>
  <si>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</si>
  <si>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</si>
  <si>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</si>
  <si>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</si>
  <si>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</si>
  <si>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</si>
  <si>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</si>
  <si>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</si>
  <si>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</si>
  <si>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</si>
  <si>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</si>
  <si>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</si>
  <si>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</si>
  <si>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</si>
  <si>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</si>
  <si>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</si>
  <si>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</si>
  <si>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</si>
  <si>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</si>
  <si>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</si>
  <si>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</si>
  <si>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</si>
  <si>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</si>
  <si>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</si>
  <si>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</si>
  <si>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</si>
  <si>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</si>
  <si>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</si>
  <si>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</si>
  <si>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</si>
  <si>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</si>
  <si>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</si>
  <si>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</si>
  <si>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</si>
  <si>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</si>
  <si>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</si>
  <si>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</si>
  <si>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</si>
  <si>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</si>
  <si>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</si>
  <si>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</si>
  <si>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</si>
  <si>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</si>
  <si>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</si>
  <si>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</si>
  <si>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</si>
  <si>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</si>
  <si>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</si>
  <si>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</si>
  <si>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</si>
  <si>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</si>
  <si>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</si>
  <si>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</si>
  <si>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</si>
  <si>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</si>
  <si>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</si>
  <si>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</si>
  <si>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</si>
  <si>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</si>
  <si>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</si>
  <si>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</si>
  <si>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</si>
  <si>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</si>
  <si>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</si>
  <si>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</si>
  <si>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</si>
  <si>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</si>
  <si>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</si>
  <si>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</si>
  <si>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</si>
  <si>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</si>
  <si>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</si>
  <si>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</si>
  <si>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</si>
  <si>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</si>
  <si>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</si>
  <si>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</si>
  <si>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</si>
  <si>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</si>
  <si>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</si>
  <si>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</si>
  <si>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</si>
  <si>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</si>
  <si>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</si>
  <si>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</si>
  <si>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</si>
  <si>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</si>
  <si>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</si>
  <si>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</si>
  <si>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</si>
  <si>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</si>
  <si>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</si>
  <si>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</si>
  <si>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</si>
  <si>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</si>
  <si>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</si>
  <si>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</si>
  <si>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</si>
  <si>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</si>
  <si>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</si>
  <si>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</si>
  <si>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</si>
  <si>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</si>
  <si>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</si>
  <si>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</si>
  <si>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</si>
  <si>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</si>
  <si>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</si>
  <si>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</si>
  <si>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</si>
  <si>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</si>
  <si>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</si>
  <si>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</si>
  <si>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</si>
  <si>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</si>
  <si>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</si>
  <si>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</si>
  <si>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</si>
  <si>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</si>
  <si>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3.52</t>
  </si>
  <si>
    <t>▲ 2.16</t>
  </si>
  <si>
    <t>▲ 4.07</t>
  </si>
  <si>
    <t>温泉事業会計</t>
  </si>
  <si>
    <t>一般会計</t>
  </si>
  <si>
    <t>介護保険特別会計</t>
  </si>
  <si>
    <t>伊豆まつざき荘事業会計</t>
  </si>
  <si>
    <t>水道事業会計</t>
  </si>
  <si>
    <t>岩地集落排水事業特別会計</t>
  </si>
  <si>
    <t>国民健康保険特別会計</t>
  </si>
  <si>
    <t>石部集落排水事業特別会計</t>
  </si>
  <si>
    <t>その他会計（赤字）</t>
  </si>
  <si>
    <t>その他会計（黒字）</t>
  </si>
  <si>
    <t>R01</t>
    <phoneticPr fontId="5"/>
  </si>
  <si>
    <t>R02</t>
    <phoneticPr fontId="5"/>
  </si>
  <si>
    <t>R03</t>
    <phoneticPr fontId="5"/>
  </si>
  <si>
    <t>R04</t>
    <phoneticPr fontId="5"/>
  </si>
  <si>
    <t>R05</t>
    <phoneticPr fontId="5"/>
  </si>
  <si>
    <t>松崎町公共施設整備基金</t>
    <rPh sb="0" eb="3">
      <t>マツザキチョウ</t>
    </rPh>
    <rPh sb="3" eb="5">
      <t>コウキョウ</t>
    </rPh>
    <rPh sb="5" eb="7">
      <t>シセツ</t>
    </rPh>
    <rPh sb="7" eb="9">
      <t>セイビ</t>
    </rPh>
    <rPh sb="9" eb="11">
      <t>キキン</t>
    </rPh>
    <phoneticPr fontId="5"/>
  </si>
  <si>
    <t>松崎町文教施設整備基金</t>
    <rPh sb="0" eb="3">
      <t>マツザキチョウ</t>
    </rPh>
    <rPh sb="3" eb="5">
      <t>ブンキョウ</t>
    </rPh>
    <rPh sb="5" eb="7">
      <t>シセツ</t>
    </rPh>
    <rPh sb="7" eb="9">
      <t>セイビ</t>
    </rPh>
    <rPh sb="9" eb="11">
      <t>キキン</t>
    </rPh>
    <phoneticPr fontId="2"/>
  </si>
  <si>
    <t>松崎町ふるさと応援基金</t>
    <rPh sb="0" eb="3">
      <t>マツザキチョウ</t>
    </rPh>
    <rPh sb="7" eb="9">
      <t>オウエン</t>
    </rPh>
    <rPh sb="9" eb="11">
      <t>キキン</t>
    </rPh>
    <phoneticPr fontId="2"/>
  </si>
  <si>
    <t>松崎町地域福祉基金</t>
    <rPh sb="0" eb="3">
      <t>マツザキチョウ</t>
    </rPh>
    <rPh sb="3" eb="5">
      <t>チイキ</t>
    </rPh>
    <rPh sb="5" eb="7">
      <t>フクシ</t>
    </rPh>
    <rPh sb="7" eb="9">
      <t>キキン</t>
    </rPh>
    <phoneticPr fontId="2"/>
  </si>
  <si>
    <t>松崎町立小学校教育振興基金</t>
    <rPh sb="0" eb="2">
      <t>マツザキ</t>
    </rPh>
    <rPh sb="2" eb="4">
      <t>チョウリツ</t>
    </rPh>
    <rPh sb="4" eb="7">
      <t>ショウガッコウ</t>
    </rPh>
    <rPh sb="7" eb="9">
      <t>キョウイク</t>
    </rPh>
    <rPh sb="9" eb="11">
      <t>シンコウ</t>
    </rPh>
    <rPh sb="11" eb="13">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</si>
  <si>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</si>
  <si>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</si>
  <si>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</si>
  <si>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</si>
  <si>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</si>
  <si>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</si>
  <si>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</si>
  <si>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</si>
  <si>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</si>
  <si>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</si>
  <si>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</si>
  <si>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西豆衛生プラント組合</t>
    <rPh sb="0" eb="2">
      <t>ニシズ</t>
    </rPh>
    <rPh sb="2" eb="4">
      <t>エイセイ</t>
    </rPh>
    <rPh sb="8" eb="10">
      <t>クミアイ</t>
    </rPh>
    <phoneticPr fontId="2"/>
  </si>
  <si>
    <t>下田地区消防組合</t>
    <rPh sb="0" eb="2">
      <t>シモダ</t>
    </rPh>
    <rPh sb="2" eb="4">
      <t>チク</t>
    </rPh>
    <rPh sb="4" eb="6">
      <t>ショウボウ</t>
    </rPh>
    <rPh sb="6" eb="8">
      <t>クミアイ</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</si>
  <si>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</si>
  <si>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</si>
  <si>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静岡県市町総合事務組合</t>
    <rPh sb="0" eb="3">
      <t>シズオカケン</t>
    </rPh>
    <rPh sb="3" eb="5">
      <t>シチョウ</t>
    </rPh>
    <rPh sb="5" eb="7">
      <t>ソウゴウ</t>
    </rPh>
    <rPh sb="7" eb="9">
      <t>ジム</t>
    </rPh>
    <rPh sb="9" eb="11">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</si>
  <si>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</si>
  <si>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</si>
  <si>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静岡県地方税滞納整理機構</t>
    <rPh sb="0" eb="3">
      <t>シズオカケン</t>
    </rPh>
    <rPh sb="3" eb="6">
      <t>チホウゼイ</t>
    </rPh>
    <rPh sb="6" eb="8">
      <t>タイノウ</t>
    </rPh>
    <rPh sb="8" eb="10">
      <t>セイリ</t>
    </rPh>
    <rPh sb="10" eb="12">
      <t>キコウ</t>
    </rPh>
    <phoneticPr fontId="2"/>
  </si>
  <si>
    <t>南伊豆地域清掃施設組合</t>
    <rPh sb="0" eb="3">
      <t>ミナミイズ</t>
    </rPh>
    <rPh sb="3" eb="5">
      <t>チイキ</t>
    </rPh>
    <rPh sb="5" eb="7">
      <t>セイソウ</t>
    </rPh>
    <rPh sb="7" eb="9">
      <t>シセツ</t>
    </rPh>
    <rPh sb="9" eb="11">
      <t>クミアイ</t>
    </rPh>
    <phoneticPr fontId="2"/>
  </si>
  <si>
    <t>－</t>
    <phoneticPr fontId="2"/>
  </si>
  <si>
    <t>－</t>
    <phoneticPr fontId="2"/>
  </si>
  <si>
    <t>－</t>
    <phoneticPr fontId="2"/>
  </si>
  <si>
    <t>法適用企業</t>
    <rPh sb="0" eb="3">
      <t>ホウテキヨウ</t>
    </rPh>
    <rPh sb="3" eb="5">
      <t>キギョウ</t>
    </rPh>
    <phoneticPr fontId="2"/>
  </si>
  <si>
    <t>（一財）松崎町振興公社</t>
    <rPh sb="1" eb="2">
      <t>イチ</t>
    </rPh>
    <rPh sb="2" eb="3">
      <t>ザイ</t>
    </rPh>
    <rPh sb="4" eb="7">
      <t>マツザキチョウ</t>
    </rPh>
    <rPh sb="7" eb="9">
      <t>シンコウ</t>
    </rPh>
    <rPh sb="9" eb="11">
      <t>コウシャ</t>
    </rPh>
    <phoneticPr fontId="2"/>
  </si>
  <si>
    <t>▲0</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</si>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</sst>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86EC-4105-BE54-744C9D377B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63657</c:v>
                </c:pt>
                <c:pt idx="1">
                  <c:v>50315</c:v>
                </c:pt>
                <c:pt idx="2">
                  <c:v>39374</c:v>
                </c:pt>
                <c:pt idx="3">
                  <c:v>47802</c:v>
                </c:pt>
                <c:pt idx="4">
                  <c:v>57799</c:v>
                </c:pt>
              </c:numCache>
            </c:numRef>
          </c:val>
          <c:smooth val="0"/>
          <c:extLst>
            <c:ext xmlns:c16="http://schemas.microsoft.com/office/drawing/2014/chart" uri="{C3380CC4-5D6E-409C-BE32-E72D297353CC}">
              <c16:uniqueId val="{00000001-86EC-4105-BE54-744C9D377B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5.95</c:v>
                </c:pt>
                <c:pt idx="1">
                  <c:v>5.69</c:v>
                </c:pt>
                <c:pt idx="2">
                  <c:v>3.79</c:v>
                </c:pt>
                <c:pt idx="3">
                  <c:v>5.17</c:v>
                </c:pt>
                <c:pt idx="4">
                  <c:v>5.79</c:v>
                </c:pt>
              </c:numCache>
            </c:numRef>
          </c:val>
          <c:extLst>
            <c:ext xmlns:c16="http://schemas.microsoft.com/office/drawing/2014/chart" uri="{C3380CC4-5D6E-409C-BE32-E72D297353CC}">
              <c16:uniqueId val="{00000000-EC4B-414A-967E-893792B058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48.83</c:v>
                </c:pt>
                <c:pt idx="1">
                  <c:v>48.83</c:v>
                </c:pt>
                <c:pt idx="2">
                  <c:v>54.5</c:v>
                </c:pt>
                <c:pt idx="3">
                  <c:v>52.51</c:v>
                </c:pt>
                <c:pt idx="4">
                  <c:v>48.43</c:v>
                </c:pt>
              </c:numCache>
            </c:numRef>
          </c:val>
          <c:extLst>
            <c:ext xmlns:c16="http://schemas.microsoft.com/office/drawing/2014/chart" uri="{C3380CC4-5D6E-409C-BE32-E72D297353CC}">
              <c16:uniqueId val="{00000001-EC4B-414A-967E-893792B058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-3.52</c:v>
                </c:pt>
                <c:pt idx="1">
                  <c:v>2.88</c:v>
                </c:pt>
                <c:pt idx="2">
                  <c:v>7.92</c:v>
                </c:pt>
                <c:pt idx="3">
                  <c:v>-2.16</c:v>
                </c:pt>
                <c:pt idx="4">
                  <c:v>-4.07</c:v>
                </c:pt>
              </c:numCache>
            </c:numRef>
          </c:val>
          <c:smooth val="0"/>
          <c:extLst>
            <c:ext xmlns:c16="http://schemas.microsoft.com/office/drawing/2014/chart" uri="{C3380CC4-5D6E-409C-BE32-E72D297353CC}">
              <c16:uniqueId val="{00000002-EC4B-414A-967E-893792B058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c:v>
                </c:pt>
                <c:pt idx="4">
                  <c:v>#N/A</c:v>
                </c:pt>
                <c:pt idx="5">
                  <c:v>0.04</c:v>
                </c:pt>
                <c:pt idx="6">
                  <c:v>#N/A</c:v>
                </c:pt>
                <c:pt idx="7">
                  <c:v>0.01</c:v>
                </c:pt>
                <c:pt idx="8">
                  <c:v>#N/A</c:v>
                </c:pt>
                <c:pt idx="9">
                  <c:v>0.19</c:v>
                </c:pt>
              </c:numCache>
            </c:numRef>
          </c:val>
          <c:extLst>
            <c:ext xmlns:c16="http://schemas.microsoft.com/office/drawing/2014/chart" uri="{C3380CC4-5D6E-409C-BE32-E72D297353CC}">
              <c16:uniqueId val="{00000000-029E-429C-A0E6-783EE7EB8E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9E-429C-A0E6-783EE7EB8E8D}"/>
            </c:ext>
          </c:extLst>
        </c:ser>
        <c:ser>
          <c:idx val="2"/>
          <c:order val="2"/>
          <c:tx>
            <c:strRef>
              <c:f>データシート!$A$29</c:f>
              <c:strCache>
                <c:ptCount val="1"/>
                <c:pt idx="0">
                  <c:v>石部集落排水事業特別会計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0.01</c:v>
                </c:pt>
                <c:pt idx="6">
                  <c:v>#N/A</c:v>
                </c:pt>
                <c:pt idx="7">
                  <c:v>0</c:v>
                </c:pt>
                <c:pt idx="8">
                  <c:v>#N/A</c:v>
                </c:pt>
                <c:pt idx="9">
                  <c:v>0.41</c:v>
                </c:pt>
              </c:numCache>
            </c:numRef>
          </c:val>
          <c:extLst>
            <c:ext xmlns:c16="http://schemas.microsoft.com/office/drawing/2014/chart" uri="{C3380CC4-5D6E-409C-BE32-E72D297353CC}">
              <c16:uniqueId val="{00000002-029E-429C-A0E6-783EE7EB8E8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1.71</c:v>
                </c:pt>
                <c:pt idx="2">
                  <c:v>#N/A</c:v>
                </c:pt>
                <c:pt idx="3">
                  <c:v>1.1399999999999999</c:v>
                </c:pt>
                <c:pt idx="4">
                  <c:v>#N/A</c:v>
                </c:pt>
                <c:pt idx="5">
                  <c:v>1.1299999999999999</c:v>
                </c:pt>
                <c:pt idx="6">
                  <c:v>#N/A</c:v>
                </c:pt>
                <c:pt idx="7">
                  <c:v>0.54</c:v>
                </c:pt>
                <c:pt idx="8">
                  <c:v>#N/A</c:v>
                </c:pt>
                <c:pt idx="9">
                  <c:v>0.48</c:v>
                </c:pt>
              </c:numCache>
            </c:numRef>
          </c:val>
          <c:extLst>
            <c:ext xmlns:c16="http://schemas.microsoft.com/office/drawing/2014/chart" uri="{C3380CC4-5D6E-409C-BE32-E72D297353CC}">
              <c16:uniqueId val="{00000003-029E-429C-A0E6-783EE7EB8E8D}"/>
            </c:ext>
          </c:extLst>
        </c:ser>
        <c:ser>
          <c:idx val="4"/>
          <c:order val="4"/>
          <c:tx>
            <c:strRef>
              <c:f>データシート!$A$31</c:f>
              <c:strCache>
                <c:ptCount val="1"/>
                <c:pt idx="0">
                  <c:v>岩地集落排水事業特別会計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0.53</c:v>
                </c:pt>
              </c:numCache>
            </c:numRef>
          </c:val>
          <c:extLst>
            <c:ext xmlns:c16="http://schemas.microsoft.com/office/drawing/2014/chart" uri="{C3380CC4-5D6E-409C-BE32-E72D297353CC}">
              <c16:uniqueId val="{00000004-029E-429C-A0E6-783EE7EB8E8D}"/>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4.29</c:v>
                </c:pt>
                <c:pt idx="2">
                  <c:v>#N/A</c:v>
                </c:pt>
                <c:pt idx="3">
                  <c:v>2.97</c:v>
                </c:pt>
                <c:pt idx="4">
                  <c:v>#N/A</c:v>
                </c:pt>
                <c:pt idx="5">
                  <c:v>2.37</c:v>
                </c:pt>
                <c:pt idx="6">
                  <c:v>#N/A</c:v>
                </c:pt>
                <c:pt idx="7">
                  <c:v>2.13</c:v>
                </c:pt>
                <c:pt idx="8">
                  <c:v>#N/A</c:v>
                </c:pt>
                <c:pt idx="9">
                  <c:v>2.4300000000000002</c:v>
                </c:pt>
              </c:numCache>
            </c:numRef>
          </c:val>
          <c:extLst>
            <c:ext xmlns:c16="http://schemas.microsoft.com/office/drawing/2014/chart" uri="{C3380CC4-5D6E-409C-BE32-E72D297353CC}">
              <c16:uniqueId val="{00000005-029E-429C-A0E6-783EE7EB8E8D}"/>
            </c:ext>
          </c:extLst>
        </c:ser>
        <c:ser>
          <c:idx val="6"/>
          <c:order val="6"/>
          <c:tx>
            <c:strRef>
              <c:f>データシート!$A$33</c:f>
              <c:strCache>
                <c:ptCount val="1"/>
                <c:pt idx="0">
                  <c:v>伊豆まつざき荘事業会計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1.19</c:v>
                </c:pt>
                <c:pt idx="2">
                  <c:v>#N/A</c:v>
                </c:pt>
                <c:pt idx="3">
                  <c:v>2.58</c:v>
                </c:pt>
                <c:pt idx="4">
                  <c:v>#N/A</c:v>
                </c:pt>
                <c:pt idx="5">
                  <c:v>1.88</c:v>
                </c:pt>
                <c:pt idx="6">
                  <c:v>#N/A</c:v>
                </c:pt>
                <c:pt idx="7">
                  <c:v>2.6</c:v>
                </c:pt>
                <c:pt idx="8">
                  <c:v>#N/A</c:v>
                </c:pt>
                <c:pt idx="9">
                  <c:v>2.82</c:v>
                </c:pt>
              </c:numCache>
            </c:numRef>
          </c:val>
          <c:extLst>
            <c:ext xmlns:c16="http://schemas.microsoft.com/office/drawing/2014/chart" uri="{C3380CC4-5D6E-409C-BE32-E72D297353CC}">
              <c16:uniqueId val="{00000006-029E-429C-A0E6-783EE7EB8E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0.37</c:v>
                </c:pt>
                <c:pt idx="2">
                  <c:v>#N/A</c:v>
                </c:pt>
                <c:pt idx="3">
                  <c:v>0.03</c:v>
                </c:pt>
                <c:pt idx="4">
                  <c:v>#N/A</c:v>
                </c:pt>
                <c:pt idx="5">
                  <c:v>1.71</c:v>
                </c:pt>
                <c:pt idx="6">
                  <c:v>#N/A</c:v>
                </c:pt>
                <c:pt idx="7">
                  <c:v>2.92</c:v>
                </c:pt>
                <c:pt idx="8">
                  <c:v>#N/A</c:v>
                </c:pt>
                <c:pt idx="9">
                  <c:v>3.51</c:v>
                </c:pt>
              </c:numCache>
            </c:numRef>
          </c:val>
          <c:extLst>
            <c:ext xmlns:c16="http://schemas.microsoft.com/office/drawing/2014/chart" uri="{C3380CC4-5D6E-409C-BE32-E72D297353CC}">
              <c16:uniqueId val="{00000007-029E-429C-A0E6-783EE7EB8E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5.95</c:v>
                </c:pt>
                <c:pt idx="2">
                  <c:v>#N/A</c:v>
                </c:pt>
                <c:pt idx="3">
                  <c:v>5.68</c:v>
                </c:pt>
                <c:pt idx="4">
                  <c:v>#N/A</c:v>
                </c:pt>
                <c:pt idx="5">
                  <c:v>3.79</c:v>
                </c:pt>
                <c:pt idx="6">
                  <c:v>#N/A</c:v>
                </c:pt>
                <c:pt idx="7">
                  <c:v>5.17</c:v>
                </c:pt>
                <c:pt idx="8">
                  <c:v>#N/A</c:v>
                </c:pt>
                <c:pt idx="9">
                  <c:v>5.78</c:v>
                </c:pt>
              </c:numCache>
            </c:numRef>
          </c:val>
          <c:extLst>
            <c:ext xmlns:c16="http://schemas.microsoft.com/office/drawing/2014/chart" uri="{C3380CC4-5D6E-409C-BE32-E72D297353CC}">
              <c16:uniqueId val="{00000008-029E-429C-A0E6-783EE7EB8E8D}"/>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22.51</c:v>
                </c:pt>
                <c:pt idx="2">
                  <c:v>#N/A</c:v>
                </c:pt>
                <c:pt idx="3">
                  <c:v>23.07</c:v>
                </c:pt>
                <c:pt idx="4">
                  <c:v>#N/A</c:v>
                </c:pt>
                <c:pt idx="5">
                  <c:v>22.44</c:v>
                </c:pt>
                <c:pt idx="6">
                  <c:v>#N/A</c:v>
                </c:pt>
                <c:pt idx="7">
                  <c:v>24.4</c:v>
                </c:pt>
                <c:pt idx="8">
                  <c:v>#N/A</c:v>
                </c:pt>
                <c:pt idx="9">
                  <c:v>24.52</c:v>
                </c:pt>
              </c:numCache>
            </c:numRef>
          </c:val>
          <c:extLst>
            <c:ext xmlns:c16="http://schemas.microsoft.com/office/drawing/2014/chart" uri="{C3380CC4-5D6E-409C-BE32-E72D297353CC}">
              <c16:uniqueId val="{00000009-029E-429C-A0E6-783EE7EB8E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280</c:v>
                </c:pt>
                <c:pt idx="5">
                  <c:v>297</c:v>
                </c:pt>
                <c:pt idx="8">
                  <c:v>268</c:v>
                </c:pt>
                <c:pt idx="11">
                  <c:v>266</c:v>
                </c:pt>
                <c:pt idx="14">
                  <c:v>259</c:v>
                </c:pt>
              </c:numCache>
            </c:numRef>
          </c:val>
          <c:extLst>
            <c:ext xmlns:c16="http://schemas.microsoft.com/office/drawing/2014/chart" uri="{C3380CC4-5D6E-409C-BE32-E72D297353CC}">
              <c16:uniqueId val="{00000000-99C2-41BF-8E84-5D374816D2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C2-41BF-8E84-5D374816D2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6</c:v>
                </c:pt>
                <c:pt idx="6">
                  <c:v>6</c:v>
                </c:pt>
                <c:pt idx="9">
                  <c:v>6</c:v>
                </c:pt>
                <c:pt idx="12">
                  <c:v>6</c:v>
                </c:pt>
              </c:numCache>
            </c:numRef>
          </c:val>
          <c:extLst>
            <c:ext xmlns:c16="http://schemas.microsoft.com/office/drawing/2014/chart" uri="{C3380CC4-5D6E-409C-BE32-E72D297353CC}">
              <c16:uniqueId val="{00000002-99C2-41BF-8E84-5D374816D2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53</c:v>
                </c:pt>
                <c:pt idx="3">
                  <c:v>48</c:v>
                </c:pt>
                <c:pt idx="6">
                  <c:v>35</c:v>
                </c:pt>
                <c:pt idx="9">
                  <c:v>23</c:v>
                </c:pt>
                <c:pt idx="12">
                  <c:v>24</c:v>
                </c:pt>
              </c:numCache>
            </c:numRef>
          </c:val>
          <c:extLst>
            <c:ext xmlns:c16="http://schemas.microsoft.com/office/drawing/2014/chart" uri="{C3380CC4-5D6E-409C-BE32-E72D297353CC}">
              <c16:uniqueId val="{00000003-99C2-41BF-8E84-5D374816D2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c:v>
                </c:pt>
                <c:pt idx="3">
                  <c:v>7</c:v>
                </c:pt>
                <c:pt idx="6">
                  <c:v>7</c:v>
                </c:pt>
                <c:pt idx="9">
                  <c:v>13</c:v>
                </c:pt>
                <c:pt idx="12">
                  <c:v>19</c:v>
                </c:pt>
              </c:numCache>
            </c:numRef>
          </c:val>
          <c:extLst>
            <c:ext xmlns:c16="http://schemas.microsoft.com/office/drawing/2014/chart" uri="{C3380CC4-5D6E-409C-BE32-E72D297353CC}">
              <c16:uniqueId val="{00000004-99C2-41BF-8E84-5D374816D2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C2-41BF-8E84-5D374816D2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C2-41BF-8E84-5D374816D2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301</c:v>
                </c:pt>
                <c:pt idx="3">
                  <c:v>335</c:v>
                </c:pt>
                <c:pt idx="6">
                  <c:v>339</c:v>
                </c:pt>
                <c:pt idx="9">
                  <c:v>351</c:v>
                </c:pt>
                <c:pt idx="12">
                  <c:v>348</c:v>
                </c:pt>
              </c:numCache>
            </c:numRef>
          </c:val>
          <c:extLst>
            <c:ext xmlns:c16="http://schemas.microsoft.com/office/drawing/2014/chart" uri="{C3380CC4-5D6E-409C-BE32-E72D297353CC}">
              <c16:uniqueId val="{00000007-99C2-41BF-8E84-5D374816D2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88</c:v>
                </c:pt>
                <c:pt idx="2">
                  <c:v>#N/A</c:v>
                </c:pt>
                <c:pt idx="3">
                  <c:v>#N/A</c:v>
                </c:pt>
                <c:pt idx="4">
                  <c:v>99</c:v>
                </c:pt>
                <c:pt idx="5">
                  <c:v>#N/A</c:v>
                </c:pt>
                <c:pt idx="6">
                  <c:v>#N/A</c:v>
                </c:pt>
                <c:pt idx="7">
                  <c:v>119</c:v>
                </c:pt>
                <c:pt idx="8">
                  <c:v>#N/A</c:v>
                </c:pt>
                <c:pt idx="9">
                  <c:v>#N/A</c:v>
                </c:pt>
                <c:pt idx="10">
                  <c:v>127</c:v>
                </c:pt>
                <c:pt idx="11">
                  <c:v>#N/A</c:v>
                </c:pt>
                <c:pt idx="12">
                  <c:v>#N/A</c:v>
                </c:pt>
                <c:pt idx="13">
                  <c:v>138</c:v>
                </c:pt>
                <c:pt idx="14">
                  <c:v>#N/A</c:v>
                </c:pt>
              </c:numCache>
            </c:numRef>
          </c:val>
          <c:smooth val="0"/>
          <c:extLst>
            <c:ext xmlns:c16="http://schemas.microsoft.com/office/drawing/2014/chart" uri="{C3380CC4-5D6E-409C-BE32-E72D297353CC}">
              <c16:uniqueId val="{00000008-99C2-41BF-8E84-5D374816D2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2856</c:v>
                </c:pt>
                <c:pt idx="5">
                  <c:v>2692</c:v>
                </c:pt>
                <c:pt idx="8">
                  <c:v>2568</c:v>
                </c:pt>
                <c:pt idx="11">
                  <c:v>2401</c:v>
                </c:pt>
                <c:pt idx="14">
                  <c:v>2223</c:v>
                </c:pt>
              </c:numCache>
            </c:numRef>
          </c:val>
          <c:extLst>
            <c:ext xmlns:c16="http://schemas.microsoft.com/office/drawing/2014/chart" uri="{C3380CC4-5D6E-409C-BE32-E72D297353CC}">
              <c16:uniqueId val="{00000000-65FC-4B57-A867-868D7E0701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5FC-4B57-A867-868D7E0701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2032</c:v>
                </c:pt>
                <c:pt idx="5">
                  <c:v>2063</c:v>
                </c:pt>
                <c:pt idx="8">
                  <c:v>2368</c:v>
                </c:pt>
                <c:pt idx="11">
                  <c:v>2234</c:v>
                </c:pt>
                <c:pt idx="14">
                  <c:v>2036</c:v>
                </c:pt>
              </c:numCache>
            </c:numRef>
          </c:val>
          <c:extLst>
            <c:ext xmlns:c16="http://schemas.microsoft.com/office/drawing/2014/chart" uri="{C3380CC4-5D6E-409C-BE32-E72D297353CC}">
              <c16:uniqueId val="{00000002-65FC-4B57-A867-868D7E0701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FC-4B57-A867-868D7E0701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FC-4B57-A867-868D7E0701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FC-4B57-A867-868D7E0701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997</c:v>
                </c:pt>
                <c:pt idx="3">
                  <c:v>995</c:v>
                </c:pt>
                <c:pt idx="6">
                  <c:v>983</c:v>
                </c:pt>
                <c:pt idx="9">
                  <c:v>961</c:v>
                </c:pt>
                <c:pt idx="12">
                  <c:v>958</c:v>
                </c:pt>
              </c:numCache>
            </c:numRef>
          </c:val>
          <c:extLst>
            <c:ext xmlns:c16="http://schemas.microsoft.com/office/drawing/2014/chart" uri="{C3380CC4-5D6E-409C-BE32-E72D297353CC}">
              <c16:uniqueId val="{00000006-65FC-4B57-A867-868D7E0701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247</c:v>
                </c:pt>
                <c:pt idx="3">
                  <c:v>207</c:v>
                </c:pt>
                <c:pt idx="6">
                  <c:v>188</c:v>
                </c:pt>
                <c:pt idx="9">
                  <c:v>183</c:v>
                </c:pt>
                <c:pt idx="12">
                  <c:v>182</c:v>
                </c:pt>
              </c:numCache>
            </c:numRef>
          </c:val>
          <c:extLst>
            <c:ext xmlns:c16="http://schemas.microsoft.com/office/drawing/2014/chart" uri="{C3380CC4-5D6E-409C-BE32-E72D297353CC}">
              <c16:uniqueId val="{00000007-65FC-4B57-A867-868D7E0701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c:v>
                </c:pt>
                <c:pt idx="3">
                  <c:v>29</c:v>
                </c:pt>
                <c:pt idx="6">
                  <c:v>27</c:v>
                </c:pt>
                <c:pt idx="9">
                  <c:v>16</c:v>
                </c:pt>
                <c:pt idx="12">
                  <c:v>25</c:v>
                </c:pt>
              </c:numCache>
            </c:numRef>
          </c:val>
          <c:extLst>
            <c:ext xmlns:c16="http://schemas.microsoft.com/office/drawing/2014/chart" uri="{C3380CC4-5D6E-409C-BE32-E72D297353CC}">
              <c16:uniqueId val="{00000008-65FC-4B57-A867-868D7E0701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59</c:v>
                </c:pt>
                <c:pt idx="3">
                  <c:v>54</c:v>
                </c:pt>
                <c:pt idx="6">
                  <c:v>48</c:v>
                </c:pt>
                <c:pt idx="9">
                  <c:v>43</c:v>
                </c:pt>
                <c:pt idx="12">
                  <c:v>37</c:v>
                </c:pt>
              </c:numCache>
            </c:numRef>
          </c:val>
          <c:extLst>
            <c:ext xmlns:c16="http://schemas.microsoft.com/office/drawing/2014/chart" uri="{C3380CC4-5D6E-409C-BE32-E72D297353CC}">
              <c16:uniqueId val="{00000009-65FC-4B57-A867-868D7E0701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3260</c:v>
                </c:pt>
                <c:pt idx="3">
                  <c:v>3079</c:v>
                </c:pt>
                <c:pt idx="6">
                  <c:v>2898</c:v>
                </c:pt>
                <c:pt idx="9">
                  <c:v>2692</c:v>
                </c:pt>
                <c:pt idx="12">
                  <c:v>2433</c:v>
                </c:pt>
              </c:numCache>
            </c:numRef>
          </c:val>
          <c:extLst>
            <c:ext xmlns:c16="http://schemas.microsoft.com/office/drawing/2014/chart" uri="{C3380CC4-5D6E-409C-BE32-E72D297353CC}">
              <c16:uniqueId val="{0000000A-65FC-4B57-A867-868D7E0701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5FC-4B57-A867-868D7E0701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1464</c:v>
                </c:pt>
                <c:pt idx="1">
                  <c:v>1374</c:v>
                </c:pt>
                <c:pt idx="2">
                  <c:v>1254</c:v>
                </c:pt>
              </c:numCache>
            </c:numRef>
          </c:val>
          <c:extLst>
            <c:ext xmlns:c16="http://schemas.microsoft.com/office/drawing/2014/chart" uri="{C3380CC4-5D6E-409C-BE32-E72D297353CC}">
              <c16:uniqueId val="{00000000-9EBA-4AEF-A797-6426575EAE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EBA-4AEF-A797-6426575EAE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909</c:v>
                </c:pt>
                <c:pt idx="1">
                  <c:v>862</c:v>
                </c:pt>
                <c:pt idx="2">
                  <c:v>783</c:v>
                </c:pt>
              </c:numCache>
            </c:numRef>
          </c:val>
          <c:extLst>
            <c:ext xmlns:c16="http://schemas.microsoft.com/office/drawing/2014/chart" uri="{C3380CC4-5D6E-409C-BE32-E72D297353CC}">
              <c16:uniqueId val="{00000002-9EBA-4AEF-A797-6426575EAE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
5,787
85.11
4,260,579
4,055,051
149,911
2,589,231
2,433,256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０．２７から０．０１低下し０．２６となり、減少傾向が続いている。人口減少、少子高齢化（令和５年度末高齢化率５０．７％、＋０．８％）に加え、主要産業の観光業の低迷、土地価格の下落などが続き、町税等自主財源に乏しく、地方交付税や国県支出金に大きく依存していることから類似団体内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限られた財源を有効活用しながら、町税等の自主財源の確保に努め、財政基盤強化を図っていく。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前年度の８３．８％から２．５％増加し、８６．３％となった。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の経常経費充当一般財源は人件費、維持補修費等の減少があったものの、物価高騰の影響により光熱水費、委託料等の物件費や一部事務組合負担金等の補助費等の増加により、前年度比３３百万円増加し、分母の経常一般財源収入は地方交付税等の減少により、前年度比２３百万円減少したことが要因である。　人口減少による税収の減、保険事業への繰出金の増等、比率上昇の要因は多分にあるため、財政構造の硬直化が懸念される。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62</xdr:row>
      <xdr:rowOff>16298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45656"/>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61</xdr:row>
      <xdr:rowOff>87206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15880"/>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61</xdr:row>
      <xdr:rowOff>59055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1588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62</xdr:row>
      <xdr:rowOff>8255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175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136948</xdr:rowOff>
    </xdr:from>
    <xdr:to>
      <xdr:col>23</xdr:col>
      <xdr:colOff>184150</xdr:colOff>
      <xdr:row>62</xdr:row>
      <xdr:rowOff>67098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153475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128905</xdr:rowOff>
    </xdr:from>
    <xdr:to>
      <xdr:col>7</xdr:col>
      <xdr:colOff>31750</xdr:colOff>
      <xdr:row>62</xdr:row>
      <xdr:rowOff>59055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69232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[283,658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８月豪雨災害関連による維持補修費は減少しているものの、人件費及び焼却施設等の光熱水費、焼却施設清掃点検、観光施設指定管理等の委託料、電算関連使用料など物件費が増加し、年々の人口減少と合わせ人口１人当たり人件費・物件費等決算額は前年度比２０，７４９円増の２８３，６５８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類似団体内平均値を下回っているが、引き続き、適正かつ計画的な対応により、人件費、物件費等の適正化を図っていく。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94211</xdr:rowOff>
    </xdr:from>
    <xdr:to>
      <xdr:col>23</xdr:col>
      <xdr:colOff>133350</xdr:colOff>
      <xdr:row>82</xdr:row>
      <xdr:rowOff>122027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3111"/>
          <a:ext cx="838200" cy="2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70216</xdr:rowOff>
    </xdr:from>
    <xdr:to>
      <xdr:col>19</xdr:col>
      <xdr:colOff>133350</xdr:colOff>
      <xdr:row>82</xdr:row>
      <xdr:rowOff>94211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29116"/>
          <a:ext cx="889000" cy="2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51250</xdr:rowOff>
    </xdr:from>
    <xdr:to>
      <xdr:col>15</xdr:col>
      <xdr:colOff>82550</xdr:colOff>
      <xdr:row>82</xdr:row>
      <xdr:rowOff>70216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0150"/>
          <a:ext cx="8890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27358</xdr:rowOff>
    </xdr:from>
    <xdr:to>
      <xdr:col>11</xdr:col>
      <xdr:colOff>31750</xdr:colOff>
      <xdr:row>82</xdr:row>
      <xdr:rowOff>51250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6258"/>
          <a:ext cx="889000" cy="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71227</xdr:rowOff>
    </xdr:from>
    <xdr:to>
      <xdr:col>23</xdr:col>
      <xdr:colOff>184150</xdr:colOff>
      <xdr:row>83</xdr:row>
      <xdr:rowOff>1377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87754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43411</xdr:rowOff>
    </xdr:from>
    <xdr:to>
      <xdr:col>19</xdr:col>
      <xdr:colOff>184150</xdr:colOff>
      <xdr:row>82</xdr:row>
      <xdr:rowOff>145011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155188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19416</xdr:rowOff>
    </xdr:from>
    <xdr:to>
      <xdr:col>15</xdr:col>
      <xdr:colOff>133350</xdr:colOff>
      <xdr:row>82</xdr:row>
      <xdr:rowOff>121016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131193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450</xdr:rowOff>
    </xdr:from>
    <xdr:to>
      <xdr:col>11</xdr:col>
      <xdr:colOff>82550</xdr:colOff>
      <xdr:row>82</xdr:row>
      <xdr:rowOff>102050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112227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148008</xdr:rowOff>
    </xdr:from>
    <xdr:to>
      <xdr:col>7</xdr:col>
      <xdr:colOff>31750</xdr:colOff>
      <xdr:row>82</xdr:row>
      <xdr:rowOff>78158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88335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ラスパイレス指数は前年度比１．９減、類似団体内平均値より０．４上回っている。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定員管理計画（計画期間：平成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年度）において職員削減を実施したが組織編成の改革まで進まず、係長職への昇給が早まっていること等によるものと考えられる。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今後も給与を含め組織全体の適正化に努めていく。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87</xdr:row>
      <xdr:rowOff>79527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77357"/>
          <a:ext cx="8382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79527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152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159052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463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数が大きい状況であるが、職員数も減少しており、１，０００人当たりの職員数は減少している。そのため、類似団体内平均値には届いていない状況である。職員採用においては新卒採用だけではなく、中途採用の随時募集などを実施し、職員確保に努めているが、中途退職等により想定どおりの職員の確保ができていない。今後においても少しでも定員管理計画数に達するよう人員確保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124206</xdr:rowOff>
    </xdr:from>
    <xdr:to>
      <xdr:col>81</xdr:col>
      <xdr:colOff>44450</xdr:colOff>
      <xdr:row>61</xdr:row>
      <xdr:rowOff>126619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8265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97663</xdr:rowOff>
    </xdr:from>
    <xdr:to>
      <xdr:col>77</xdr:col>
      <xdr:colOff>44450</xdr:colOff>
      <xdr:row>61</xdr:row>
      <xdr:rowOff>126619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5611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74337</xdr:rowOff>
    </xdr:from>
    <xdr:to>
      <xdr:col>72</xdr:col>
      <xdr:colOff>203200</xdr:colOff>
      <xdr:row>61</xdr:row>
      <xdr:rowOff>97663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32787"/>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44577</xdr:rowOff>
    </xdr:from>
    <xdr:to>
      <xdr:col>68</xdr:col>
      <xdr:colOff>152400</xdr:colOff>
      <xdr:row>61</xdr:row>
      <xdr:rowOff>74337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0302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73406</xdr:rowOff>
    </xdr:from>
    <xdr:to>
      <xdr:col>81</xdr:col>
      <xdr:colOff>95250</xdr:colOff>
      <xdr:row>62</xdr:row>
      <xdr:rowOff>3556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89933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75819</xdr:rowOff>
    </xdr:from>
    <xdr:to>
      <xdr:col>77</xdr:col>
      <xdr:colOff>95250</xdr:colOff>
      <xdr:row>62</xdr:row>
      <xdr:rowOff>5969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46863</xdr:rowOff>
    </xdr:from>
    <xdr:to>
      <xdr:col>73</xdr:col>
      <xdr:colOff>44450</xdr:colOff>
      <xdr:row>61</xdr:row>
      <xdr:rowOff>148463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23537</xdr:rowOff>
    </xdr:from>
    <xdr:to>
      <xdr:col>68</xdr:col>
      <xdr:colOff>203200</xdr:colOff>
      <xdr:row>61</xdr:row>
      <xdr:rowOff>125137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135314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5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165227</xdr:rowOff>
    </xdr:from>
    <xdr:to>
      <xdr:col>64</xdr:col>
      <xdr:colOff>152400</xdr:colOff>
      <xdr:row>61</xdr:row>
      <xdr:rowOff>95377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105554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実質公債比率は５．３％と類似団体内平均値を大きく下回っているものの、前年度比０．４％上昇した。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一般会計分は減少するものの、公営企業や組合等の地方債に対する負担分の増加により前年度比１１百万円となり、普通交付税等の減少により充当財源が前年度比２０百万円減となったことが要因である。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今後も学校給食共同調理場建設工事や一部事務組合により広域ごみ処理施設建設事業等大型起債事業が予定されているため、計画的な財政運営を図っていく必要がある。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86106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340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47498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954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39</xdr:row>
      <xdr:rowOff>8890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6568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141732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61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90932</xdr:rowOff>
    </xdr:from>
    <xdr:to>
      <xdr:col>68</xdr:col>
      <xdr:colOff>203200</xdr:colOff>
      <xdr:row>39</xdr:row>
      <xdr:rowOff>21082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31259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52324</xdr:rowOff>
    </xdr:from>
    <xdr:to>
      <xdr:col>64</xdr:col>
      <xdr:colOff>152400</xdr:colOff>
      <xdr:row>38</xdr:row>
      <xdr:rowOff>153924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164101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一般会計においては、令和５年度に令和４年８月豪雨災害による災害復旧債や学校給食共同調理場実施設計委託にかかる過疎対策事業債等で新たに８２百万円を借入れたが、地方債残高は前年度比２５９百万円減となった。財政調整基金を始めとする充当可能基金残高は１９８百万円減、基準財政需要額算入見込額も１７８百万円減となり、充当可能財源も大きく減少したが、前年度同様、数値のマイナスは維持さ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当町の財政規模を考慮すると、数億円規模の事業実施（起債）により、数値が悪化する懸念があり、引き続き適正な財政運営を図っていく必要がある。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
5,787
85.11
4,260,579
4,055,051
149,911
2,589,231
2,433,256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人件費は、定員管理計画より少ない状況が続いている中、職員数の減（前年度比▲１人）などにより前年度比５百万円減となったが、割合としては０．２％増の２１．４％となった。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今後も引き続き、事務の効率化、見直しを図りながら税収や財政規模に合わせた適正な定員管理に努める。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2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79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9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9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物件費は前年度比６０百万円増、割合として２．６％増となった結果、２０．２％となり、以前として類似団体内平均値を上回っている。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増加の要因は物価高騰の影響による焼却施設の清掃点検費、光熱水費や電算関連の使用料等の増加によるものである。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今後も、物価高騰の影響により、委託費や光熱水費、燃料費などの増加が見込まれるため、各経費に注視しつつ、適正な行政運営に取り組んでいく。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136144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033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18</xdr:row>
      <xdr:rowOff>17272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165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101854</xdr:rowOff>
    </xdr:from>
    <xdr:to>
      <xdr:col>73</xdr:col>
      <xdr:colOff>180975</xdr:colOff>
      <xdr:row>17</xdr:row>
      <xdr:rowOff>129286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16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129286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39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51054</xdr:rowOff>
    </xdr:from>
    <xdr:to>
      <xdr:col>74</xdr:col>
      <xdr:colOff>31750</xdr:colOff>
      <xdr:row>17</xdr:row>
      <xdr:rowOff>152654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78486</xdr:rowOff>
    </xdr:from>
    <xdr:to>
      <xdr:col>69</xdr:col>
      <xdr:colOff>142875</xdr:colOff>
      <xdr:row>18</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164863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扶助費は前年度比５百万円減、割合として０．１％減となった。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その要因は児童手当、こども医療費助成、重度障害者（児）医療費が減少したことによる。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高齢化率は０．８％増の５０．７％となり、今後も人口減少と合わせ高齢者の人口も減少するが、高齢化率は増加が見込まれるため、事業の運営に当たっては、受益者負担も含め精査に努める。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維持修繕費や繰出金等は前年度比２９百万円減、割合は１．０％減の１４．２％となった。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要因は、介護保険や後期高齢者医療特別会計への繰出金は前年度比４百万円増加したものの、道路や河川の修繕等維持管理費が前年度比３０百万円減少したことによる。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介護保険事業などは高齢化率の上昇に伴う給付費、事業費等の繰出金負担、また老朽施設等の維持管理費の増加は重要な課題であるため、各事業に対応した財政運営が必要である。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85090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81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100330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4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補助費等は前年度比１６百万円増、割合は０．８％増となったが、前年度同様に類似団体内平均値を下回っている。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広域ごみ処理施設建設を１市３町により進める南伊豆地域清掃施設組合負担金や下田地区消防組合負担金、社会福祉協議会運営費補助金が増加したことが要因である。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補助事業の積極的な活用を促すことが、各施策の振興・対策強化につながるため、既存事業の見直しに取り組んでいく。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03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21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21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公債費は前年度比４百万円減の３４８百万円となり、割合は１３．３％と同様で、類似団体内平均値を下回っている。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令和元年度起債の旧依田邸温泉施設整備改修事業等にかかる過疎対策事業債等の元金償還が始まったが、平成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年度起債の松崎港湾改修事業にかかる一般公共事業債等の償還終了分が上回ることで公債費が減少している。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類似団体内平均値を下回っているものの、今後も学校給食共同調理場建設事業等の大型事業が予定されていることから、今後、公債費の増加が見込まれる。引き続き計画的な財政運営を図っていく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75</xdr:row>
      <xdr:rowOff>157480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16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157480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81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81940"/>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75</xdr:row>
      <xdr:rowOff>161289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93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123207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47007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83820</xdr:rowOff>
    </xdr:from>
    <xdr:to>
      <xdr:col>6</xdr:col>
      <xdr:colOff>171450</xdr:colOff>
      <xdr:row>76</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公債費以外の一般財源等にかかる経常経費の総額は１，９０３百万円で前年度比３７百万円増となり、割合は２．５％増により類似団体内平均値を上回ることとなった。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５年度においては、扶助費、維持補修費等その他では減少しているが、人件費、物件費、補助費等が増えており、物件費等は物価高騰の影響により、今後も増加が見込まれる。また、類似団体内平均値を上回っており、今後の変動に注視していく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78</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9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77</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1242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153670</xdr:rowOff>
    </xdr:from>
    <xdr:to>
      <xdr:col>73</xdr:col>
      <xdr:colOff>180975</xdr:colOff>
      <xdr:row>77</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1242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78</xdr:row>
      <xdr:rowOff>27939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600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102870</xdr:rowOff>
    </xdr:from>
    <xdr:to>
      <xdr:col>74</xdr:col>
      <xdr:colOff>31750</xdr:colOff>
      <xdr:row>76</xdr:row>
      <xdr:rowOff>33020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xdr:rowOff>
    </xdr:from>
    <xdr:to>
      <xdr:col>69</xdr:col>
      <xdr:colOff>142875</xdr:colOff>
      <xdr:row>77</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119397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88679</xdr:rowOff>
    </xdr:from>
    <xdr:to>
      <xdr:col>29</xdr:col>
      <xdr:colOff>127000</xdr:colOff>
      <xdr:row>18</xdr:row>
      <xdr:rowOff>162296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2404"/>
          <a:ext cx="647700" cy="73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162296</xdr:rowOff>
    </xdr:from>
    <xdr:to>
      <xdr:col>26</xdr:col>
      <xdr:colOff>50800</xdr:colOff>
      <xdr:row>19</xdr:row>
      <xdr:rowOff>54503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96021"/>
          <a:ext cx="698500" cy="6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54503</xdr:rowOff>
    </xdr:from>
    <xdr:to>
      <xdr:col>22</xdr:col>
      <xdr:colOff>114300</xdr:colOff>
      <xdr:row>19</xdr:row>
      <xdr:rowOff>107287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59678"/>
          <a:ext cx="698500" cy="5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107287</xdr:rowOff>
    </xdr:from>
    <xdr:to>
      <xdr:col>18</xdr:col>
      <xdr:colOff>177800</xdr:colOff>
      <xdr:row>19</xdr:row>
      <xdr:rowOff>129873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12462"/>
          <a:ext cx="698500" cy="22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37879</xdr:rowOff>
    </xdr:from>
    <xdr:to>
      <xdr:col>29</xdr:col>
      <xdr:colOff>177800</xdr:colOff>
      <xdr:row>18</xdr:row>
      <xdr:rowOff>139479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1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111496</xdr:rowOff>
    </xdr:from>
    <xdr:to>
      <xdr:col>26</xdr:col>
      <xdr:colOff>101600</xdr:colOff>
      <xdr:row>19</xdr:row>
      <xdr:rowOff>41646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4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26423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3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3703</xdr:rowOff>
    </xdr:from>
    <xdr:to>
      <xdr:col>22</xdr:col>
      <xdr:colOff>165100</xdr:colOff>
      <xdr:row>19</xdr:row>
      <xdr:rowOff>105303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08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90080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56487</xdr:rowOff>
    </xdr:from>
    <xdr:to>
      <xdr:col>19</xdr:col>
      <xdr:colOff>38100</xdr:colOff>
      <xdr:row>19</xdr:row>
      <xdr:rowOff>158087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6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142864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4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79073</xdr:rowOff>
    </xdr:from>
    <xdr:to>
      <xdr:col>15</xdr:col>
      <xdr:colOff>101600</xdr:colOff>
      <xdr:row>20</xdr:row>
      <xdr:rowOff>9223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8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165450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7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100172</xdr:rowOff>
    </xdr:from>
    <xdr:to>
      <xdr:col>29</xdr:col>
      <xdr:colOff>127000</xdr:colOff>
      <xdr:row>37</xdr:row>
      <xdr:rowOff>139426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24872"/>
          <a:ext cx="647700" cy="39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139426</xdr:rowOff>
    </xdr:from>
    <xdr:to>
      <xdr:col>26</xdr:col>
      <xdr:colOff>50800</xdr:colOff>
      <xdr:row>37</xdr:row>
      <xdr:rowOff>172769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64126"/>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172769</xdr:rowOff>
    </xdr:from>
    <xdr:to>
      <xdr:col>22</xdr:col>
      <xdr:colOff>114300</xdr:colOff>
      <xdr:row>37</xdr:row>
      <xdr:rowOff>230801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97469"/>
          <a:ext cx="698500" cy="5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230801</xdr:rowOff>
    </xdr:from>
    <xdr:to>
      <xdr:col>18</xdr:col>
      <xdr:colOff>177800</xdr:colOff>
      <xdr:row>37</xdr:row>
      <xdr:rowOff>264764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55501"/>
          <a:ext cx="698500" cy="3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49372</xdr:rowOff>
    </xdr:from>
    <xdr:to>
      <xdr:col>29</xdr:col>
      <xdr:colOff>177800</xdr:colOff>
      <xdr:row>37</xdr:row>
      <xdr:rowOff>150972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7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21449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4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88626</xdr:rowOff>
    </xdr:from>
    <xdr:to>
      <xdr:col>26</xdr:col>
      <xdr:colOff>101600</xdr:colOff>
      <xdr:row>37</xdr:row>
      <xdr:rowOff>190226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1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175003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9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121969</xdr:rowOff>
    </xdr:from>
    <xdr:to>
      <xdr:col>22</xdr:col>
      <xdr:colOff>165100</xdr:colOff>
      <xdr:row>37</xdr:row>
      <xdr:rowOff>223569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4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208346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180001</xdr:rowOff>
    </xdr:from>
    <xdr:to>
      <xdr:col>19</xdr:col>
      <xdr:colOff>38100</xdr:colOff>
      <xdr:row>37</xdr:row>
      <xdr:rowOff>281601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0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266378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9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213964</xdr:rowOff>
    </xdr:from>
    <xdr:to>
      <xdr:col>15</xdr:col>
      <xdr:colOff>101600</xdr:colOff>
      <xdr:row>37</xdr:row>
      <xdr:rowOff>315564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3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300341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
5,787
85.11
4,260,579
4,055,051
149,911
2,589,231
2,433,256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14869</xdr:rowOff>
    </xdr:from>
    <xdr:to>
      <xdr:col>24</xdr:col>
      <xdr:colOff>63500</xdr:colOff>
      <xdr:row>36</xdr:row>
      <xdr:rowOff>57427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7069"/>
          <a:ext cx="8382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57427</xdr:rowOff>
    </xdr:from>
    <xdr:to>
      <xdr:col>19</xdr:col>
      <xdr:colOff>177800</xdr:colOff>
      <xdr:row>36</xdr:row>
      <xdr:rowOff>110447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9627"/>
          <a:ext cx="8890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110447</xdr:rowOff>
    </xdr:from>
    <xdr:to>
      <xdr:col>15</xdr:col>
      <xdr:colOff>50800</xdr:colOff>
      <xdr:row>36</xdr:row>
      <xdr:rowOff>156418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2647"/>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156418</xdr:rowOff>
    </xdr:from>
    <xdr:to>
      <xdr:col>10</xdr:col>
      <xdr:colOff>114300</xdr:colOff>
      <xdr:row>37</xdr:row>
      <xdr:rowOff>79068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8618"/>
          <a:ext cx="889000" cy="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135519</xdr:rowOff>
    </xdr:from>
    <xdr:to>
      <xdr:col>24</xdr:col>
      <xdr:colOff>114300</xdr:colOff>
      <xdr:row>36</xdr:row>
      <xdr:rowOff>65669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113946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6627</xdr:rowOff>
    </xdr:from>
    <xdr:to>
      <xdr:col>20</xdr:col>
      <xdr:colOff>38100</xdr:colOff>
      <xdr:row>36</xdr:row>
      <xdr:rowOff>108227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99354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7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59647</xdr:rowOff>
    </xdr:from>
    <xdr:to>
      <xdr:col>15</xdr:col>
      <xdr:colOff>101600</xdr:colOff>
      <xdr:row>36</xdr:row>
      <xdr:rowOff>161247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152374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2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105618</xdr:rowOff>
    </xdr:from>
    <xdr:to>
      <xdr:col>10</xdr:col>
      <xdr:colOff>165100</xdr:colOff>
      <xdr:row>37</xdr:row>
      <xdr:rowOff>35768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26895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28268</xdr:rowOff>
    </xdr:from>
    <xdr:to>
      <xdr:col>6</xdr:col>
      <xdr:colOff>38100</xdr:colOff>
      <xdr:row>37</xdr:row>
      <xdr:rowOff>129868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120995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8492</xdr:rowOff>
    </xdr:from>
    <xdr:to>
      <xdr:col>24</xdr:col>
      <xdr:colOff>63500</xdr:colOff>
      <xdr:row>58</xdr:row>
      <xdr:rowOff>42460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52592"/>
          <a:ext cx="838200" cy="3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42460</xdr:rowOff>
    </xdr:from>
    <xdr:to>
      <xdr:col>19</xdr:col>
      <xdr:colOff>177800</xdr:colOff>
      <xdr:row>58</xdr:row>
      <xdr:rowOff>50590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86560"/>
          <a:ext cx="8890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50590</xdr:rowOff>
    </xdr:from>
    <xdr:to>
      <xdr:col>15</xdr:col>
      <xdr:colOff>50800</xdr:colOff>
      <xdr:row>58</xdr:row>
      <xdr:rowOff>62640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94690"/>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62640</xdr:rowOff>
    </xdr:from>
    <xdr:to>
      <xdr:col>10</xdr:col>
      <xdr:colOff>114300</xdr:colOff>
      <xdr:row>58</xdr:row>
      <xdr:rowOff>71001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06740"/>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129142</xdr:rowOff>
    </xdr:from>
    <xdr:to>
      <xdr:col>24</xdr:col>
      <xdr:colOff>114300</xdr:colOff>
      <xdr:row>58</xdr:row>
      <xdr:rowOff>59292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152019</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5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163110</xdr:rowOff>
    </xdr:from>
    <xdr:to>
      <xdr:col>20</xdr:col>
      <xdr:colOff>38100</xdr:colOff>
      <xdr:row>58</xdr:row>
      <xdr:rowOff>93260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84387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2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171240</xdr:rowOff>
    </xdr:from>
    <xdr:to>
      <xdr:col>15</xdr:col>
      <xdr:colOff>101600</xdr:colOff>
      <xdr:row>58</xdr:row>
      <xdr:rowOff>101390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117917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71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11840</xdr:rowOff>
    </xdr:from>
    <xdr:to>
      <xdr:col>10</xdr:col>
      <xdr:colOff>165100</xdr:colOff>
      <xdr:row>58</xdr:row>
      <xdr:rowOff>113440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104567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20201</xdr:rowOff>
    </xdr:from>
    <xdr:to>
      <xdr:col>6</xdr:col>
      <xdr:colOff>38100</xdr:colOff>
      <xdr:row>58</xdr:row>
      <xdr:rowOff>121801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112928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5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89255</xdr:rowOff>
    </xdr:from>
    <xdr:to>
      <xdr:col>24</xdr:col>
      <xdr:colOff>63500</xdr:colOff>
      <xdr:row>78</xdr:row>
      <xdr:rowOff>19265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90905"/>
          <a:ext cx="838200" cy="10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89255</xdr:rowOff>
    </xdr:from>
    <xdr:to>
      <xdr:col>19</xdr:col>
      <xdr:colOff>177800</xdr:colOff>
      <xdr:row>78</xdr:row>
      <xdr:rowOff>41497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90905"/>
          <a:ext cx="889000" cy="1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41497</xdr:rowOff>
    </xdr:from>
    <xdr:to>
      <xdr:col>15</xdr:col>
      <xdr:colOff>50800</xdr:colOff>
      <xdr:row>78</xdr:row>
      <xdr:rowOff>60034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14597"/>
          <a:ext cx="889000" cy="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60034</xdr:rowOff>
    </xdr:from>
    <xdr:to>
      <xdr:col>10</xdr:col>
      <xdr:colOff>114300</xdr:colOff>
      <xdr:row>78</xdr:row>
      <xdr:rowOff>68205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33134"/>
          <a:ext cx="889000" cy="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139915</xdr:rowOff>
    </xdr:from>
    <xdr:to>
      <xdr:col>24</xdr:col>
      <xdr:colOff>114300</xdr:colOff>
      <xdr:row>78</xdr:row>
      <xdr:rowOff>70065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4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118342</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1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38455</xdr:rowOff>
    </xdr:from>
    <xdr:to>
      <xdr:col>20</xdr:col>
      <xdr:colOff>38100</xdr:colOff>
      <xdr:row>77</xdr:row>
      <xdr:rowOff>140055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156582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1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162147</xdr:rowOff>
    </xdr:from>
    <xdr:to>
      <xdr:col>15</xdr:col>
      <xdr:colOff>101600</xdr:colOff>
      <xdr:row>78</xdr:row>
      <xdr:rowOff>92297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83424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5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9234</xdr:rowOff>
    </xdr:from>
    <xdr:to>
      <xdr:col>10</xdr:col>
      <xdr:colOff>165100</xdr:colOff>
      <xdr:row>78</xdr:row>
      <xdr:rowOff>110834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101961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17405</xdr:rowOff>
    </xdr:from>
    <xdr:to>
      <xdr:col>6</xdr:col>
      <xdr:colOff>38100</xdr:colOff>
      <xdr:row>78</xdr:row>
      <xdr:rowOff>119005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110132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80620</xdr:rowOff>
    </xdr:from>
    <xdr:to>
      <xdr:col>24</xdr:col>
      <xdr:colOff>63500</xdr:colOff>
      <xdr:row>98</xdr:row>
      <xdr:rowOff>6628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11270"/>
          <a:ext cx="838200" cy="9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91886</xdr:rowOff>
    </xdr:from>
    <xdr:to>
      <xdr:col>19</xdr:col>
      <xdr:colOff>177800</xdr:colOff>
      <xdr:row>98</xdr:row>
      <xdr:rowOff>6628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22536"/>
          <a:ext cx="889000" cy="8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91886</xdr:rowOff>
    </xdr:from>
    <xdr:to>
      <xdr:col>15</xdr:col>
      <xdr:colOff>50800</xdr:colOff>
      <xdr:row>98</xdr:row>
      <xdr:rowOff>105803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22536"/>
          <a:ext cx="889000" cy="18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105803</xdr:rowOff>
    </xdr:from>
    <xdr:to>
      <xdr:col>10</xdr:col>
      <xdr:colOff>114300</xdr:colOff>
      <xdr:row>98</xdr:row>
      <xdr:rowOff>126332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07903"/>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29820</xdr:rowOff>
    </xdr:from>
    <xdr:to>
      <xdr:col>24</xdr:col>
      <xdr:colOff>114300</xdr:colOff>
      <xdr:row>97</xdr:row>
      <xdr:rowOff>131420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8247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3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127278</xdr:rowOff>
    </xdr:from>
    <xdr:to>
      <xdr:col>20</xdr:col>
      <xdr:colOff>38100</xdr:colOff>
      <xdr:row>98</xdr:row>
      <xdr:rowOff>57428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48555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5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41086</xdr:rowOff>
    </xdr:from>
    <xdr:to>
      <xdr:col>15</xdr:col>
      <xdr:colOff>101600</xdr:colOff>
      <xdr:row>97</xdr:row>
      <xdr:rowOff>142686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133813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55003</xdr:rowOff>
    </xdr:from>
    <xdr:to>
      <xdr:col>10</xdr:col>
      <xdr:colOff>165100</xdr:colOff>
      <xdr:row>98</xdr:row>
      <xdr:rowOff>156603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5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4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75532</xdr:rowOff>
    </xdr:from>
    <xdr:to>
      <xdr:col>6</xdr:col>
      <xdr:colOff>38100</xdr:colOff>
      <xdr:row>99</xdr:row>
      <xdr:rowOff>5682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168259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7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8059</xdr:rowOff>
    </xdr:from>
    <xdr:to>
      <xdr:col>55</xdr:col>
      <xdr:colOff>0</xdr:colOff>
      <xdr:row>37</xdr:row>
      <xdr:rowOff>69223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51709"/>
          <a:ext cx="838200" cy="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8059</xdr:rowOff>
    </xdr:from>
    <xdr:to>
      <xdr:col>50</xdr:col>
      <xdr:colOff>114300</xdr:colOff>
      <xdr:row>37</xdr:row>
      <xdr:rowOff>77743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51709"/>
          <a:ext cx="8890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85858</xdr:rowOff>
    </xdr:from>
    <xdr:to>
      <xdr:col>45</xdr:col>
      <xdr:colOff>177800</xdr:colOff>
      <xdr:row>37</xdr:row>
      <xdr:rowOff>77743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86608"/>
          <a:ext cx="889000" cy="3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85858</xdr:rowOff>
    </xdr:from>
    <xdr:to>
      <xdr:col>41</xdr:col>
      <xdr:colOff>50800</xdr:colOff>
      <xdr:row>38</xdr:row>
      <xdr:rowOff>23340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86608"/>
          <a:ext cx="889000" cy="45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18423</xdr:rowOff>
    </xdr:from>
    <xdr:to>
      <xdr:col>55</xdr:col>
      <xdr:colOff>50800</xdr:colOff>
      <xdr:row>37</xdr:row>
      <xdr:rowOff>120023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168300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128709</xdr:rowOff>
    </xdr:from>
    <xdr:to>
      <xdr:col>50</xdr:col>
      <xdr:colOff>165100</xdr:colOff>
      <xdr:row>37</xdr:row>
      <xdr:rowOff>58859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0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49986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9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26943</xdr:rowOff>
    </xdr:from>
    <xdr:to>
      <xdr:col>46</xdr:col>
      <xdr:colOff>38100</xdr:colOff>
      <xdr:row>37</xdr:row>
      <xdr:rowOff>128543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119670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6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35058</xdr:rowOff>
    </xdr:from>
    <xdr:to>
      <xdr:col>41</xdr:col>
      <xdr:colOff>101600</xdr:colOff>
      <xdr:row>35</xdr:row>
      <xdr:rowOff>136658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127785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2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143989</xdr:rowOff>
    </xdr:from>
    <xdr:to>
      <xdr:col>36</xdr:col>
      <xdr:colOff>165100</xdr:colOff>
      <xdr:row>38</xdr:row>
      <xdr:rowOff>74140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87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65267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113274</xdr:rowOff>
    </xdr:from>
    <xdr:to>
      <xdr:col>55</xdr:col>
      <xdr:colOff>0</xdr:colOff>
      <xdr:row>58</xdr:row>
      <xdr:rowOff>117845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5737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117845</xdr:rowOff>
    </xdr:from>
    <xdr:to>
      <xdr:col>50</xdr:col>
      <xdr:colOff>114300</xdr:colOff>
      <xdr:row>58</xdr:row>
      <xdr:rowOff>121698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61945"/>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116696</xdr:rowOff>
    </xdr:from>
    <xdr:to>
      <xdr:col>45</xdr:col>
      <xdr:colOff>177800</xdr:colOff>
      <xdr:row>58</xdr:row>
      <xdr:rowOff>121698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60796"/>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110596</xdr:rowOff>
    </xdr:from>
    <xdr:to>
      <xdr:col>41</xdr:col>
      <xdr:colOff>50800</xdr:colOff>
      <xdr:row>58</xdr:row>
      <xdr:rowOff>116696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54696"/>
          <a:ext cx="889000" cy="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62474</xdr:rowOff>
    </xdr:from>
    <xdr:to>
      <xdr:col>55</xdr:col>
      <xdr:colOff>50800</xdr:colOff>
      <xdr:row>58</xdr:row>
      <xdr:rowOff>164074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67045</xdr:rowOff>
    </xdr:from>
    <xdr:to>
      <xdr:col>50</xdr:col>
      <xdr:colOff>165100</xdr:colOff>
      <xdr:row>58</xdr:row>
      <xdr:rowOff>168645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159772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70898</xdr:rowOff>
    </xdr:from>
    <xdr:to>
      <xdr:col>46</xdr:col>
      <xdr:colOff>38100</xdr:colOff>
      <xdr:row>59</xdr:row>
      <xdr:rowOff>1048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163625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65896</xdr:rowOff>
    </xdr:from>
    <xdr:to>
      <xdr:col>41</xdr:col>
      <xdr:colOff>101600</xdr:colOff>
      <xdr:row>58</xdr:row>
      <xdr:rowOff>167496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158623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59796</xdr:rowOff>
    </xdr:from>
    <xdr:to>
      <xdr:col>36</xdr:col>
      <xdr:colOff>165100</xdr:colOff>
      <xdr:row>58</xdr:row>
      <xdr:rowOff>161396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152523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139343</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2443"/>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139343</xdr:rowOff>
    </xdr:from>
    <xdr:to>
      <xdr:col>41</xdr:col>
      <xdr:colOff>50800</xdr:colOff>
      <xdr:row>78</xdr:row>
      <xdr:rowOff>139570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2443"/>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88543</xdr:rowOff>
    </xdr:from>
    <xdr:to>
      <xdr:col>41</xdr:col>
      <xdr:colOff>101600</xdr:colOff>
      <xdr:row>79</xdr:row>
      <xdr:rowOff>18693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9820</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55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88770</xdr:rowOff>
    </xdr:from>
    <xdr:to>
      <xdr:col>36</xdr:col>
      <xdr:colOff>165100</xdr:colOff>
      <xdr:row>79</xdr:row>
      <xdr:rowOff>18920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10047</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554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116047</xdr:rowOff>
    </xdr:from>
    <xdr:to>
      <xdr:col>55</xdr:col>
      <xdr:colOff>0</xdr:colOff>
      <xdr:row>98</xdr:row>
      <xdr:rowOff>143675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18147"/>
          <a:ext cx="8382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143675</xdr:rowOff>
    </xdr:from>
    <xdr:to>
      <xdr:col>50</xdr:col>
      <xdr:colOff>114300</xdr:colOff>
      <xdr:row>98</xdr:row>
      <xdr:rowOff>167658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45775"/>
          <a:ext cx="8890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136365</xdr:rowOff>
    </xdr:from>
    <xdr:to>
      <xdr:col>45</xdr:col>
      <xdr:colOff>177800</xdr:colOff>
      <xdr:row>98</xdr:row>
      <xdr:rowOff>167658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38465"/>
          <a:ext cx="889000" cy="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87745</xdr:rowOff>
    </xdr:from>
    <xdr:to>
      <xdr:col>41</xdr:col>
      <xdr:colOff>50800</xdr:colOff>
      <xdr:row>98</xdr:row>
      <xdr:rowOff>136365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89845"/>
          <a:ext cx="889000" cy="4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65247</xdr:rowOff>
    </xdr:from>
    <xdr:to>
      <xdr:col>55</xdr:col>
      <xdr:colOff>50800</xdr:colOff>
      <xdr:row>98</xdr:row>
      <xdr:rowOff>166847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43674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4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92875</xdr:rowOff>
    </xdr:from>
    <xdr:to>
      <xdr:col>50</xdr:col>
      <xdr:colOff>165100</xdr:colOff>
      <xdr:row>99</xdr:row>
      <xdr:rowOff>23025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14152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8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116858</xdr:rowOff>
    </xdr:from>
    <xdr:to>
      <xdr:col>46</xdr:col>
      <xdr:colOff>38100</xdr:colOff>
      <xdr:row>99</xdr:row>
      <xdr:rowOff>47008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38135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1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85565</xdr:rowOff>
    </xdr:from>
    <xdr:to>
      <xdr:col>41</xdr:col>
      <xdr:colOff>101600</xdr:colOff>
      <xdr:row>99</xdr:row>
      <xdr:rowOff>15715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8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6842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8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36945</xdr:rowOff>
    </xdr:from>
    <xdr:to>
      <xdr:col>36</xdr:col>
      <xdr:colOff>165100</xdr:colOff>
      <xdr:row>98</xdr:row>
      <xdr:rowOff>138545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129672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119202</xdr:rowOff>
    </xdr:from>
    <xdr:to>
      <xdr:col>85</xdr:col>
      <xdr:colOff>127000</xdr:colOff>
      <xdr:row>38</xdr:row>
      <xdr:rowOff>163289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3430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119202</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34302"/>
          <a:ext cx="889000" cy="15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43296</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29846"/>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43296</xdr:rowOff>
    </xdr:from>
    <xdr:to>
      <xdr:col>71</xdr:col>
      <xdr:colOff>177800</xdr:colOff>
      <xdr:row>39</xdr:row>
      <xdr:rowOff>76247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29846"/>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112489</xdr:rowOff>
    </xdr:from>
    <xdr:to>
      <xdr:col>85</xdr:col>
      <xdr:colOff>177800</xdr:colOff>
      <xdr:row>39</xdr:row>
      <xdr:rowOff>42639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71180</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68402</xdr:rowOff>
    </xdr:from>
    <xdr:to>
      <xdr:col>81</xdr:col>
      <xdr:colOff>101600</xdr:colOff>
      <xdr:row>38</xdr:row>
      <xdr:rowOff>170002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15079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35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163946</xdr:rowOff>
    </xdr:from>
    <xdr:to>
      <xdr:col>72</xdr:col>
      <xdr:colOff>38100</xdr:colOff>
      <xdr:row>39</xdr:row>
      <xdr:rowOff>94096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85223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7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25447</xdr:rowOff>
    </xdr:from>
    <xdr:to>
      <xdr:col>67</xdr:col>
      <xdr:colOff>101600</xdr:colOff>
      <xdr:row>39</xdr:row>
      <xdr:rowOff>127047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118174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0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160000</xdr:rowOff>
    </xdr:from>
    <xdr:to>
      <xdr:col>85</xdr:col>
      <xdr:colOff>127000</xdr:colOff>
      <xdr:row>77</xdr:row>
      <xdr:rowOff>163322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61650"/>
          <a:ext cx="8382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163322</xdr:rowOff>
    </xdr:from>
    <xdr:to>
      <xdr:col>81</xdr:col>
      <xdr:colOff>50800</xdr:colOff>
      <xdr:row>78</xdr:row>
      <xdr:rowOff>5817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6497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5817</xdr:rowOff>
    </xdr:from>
    <xdr:to>
      <xdr:col>76</xdr:col>
      <xdr:colOff>114300</xdr:colOff>
      <xdr:row>78</xdr:row>
      <xdr:rowOff>13436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78917"/>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13436</xdr:rowOff>
    </xdr:from>
    <xdr:to>
      <xdr:col>71</xdr:col>
      <xdr:colOff>177800</xdr:colOff>
      <xdr:row>78</xdr:row>
      <xdr:rowOff>39627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86536"/>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109200</xdr:rowOff>
    </xdr:from>
    <xdr:to>
      <xdr:col>85</xdr:col>
      <xdr:colOff>177800</xdr:colOff>
      <xdr:row>78</xdr:row>
      <xdr:rowOff>39350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87627</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112522</xdr:rowOff>
    </xdr:from>
    <xdr:to>
      <xdr:col>81</xdr:col>
      <xdr:colOff>101600</xdr:colOff>
      <xdr:row>78</xdr:row>
      <xdr:rowOff>42672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33799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0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126467</xdr:rowOff>
    </xdr:from>
    <xdr:to>
      <xdr:col>76</xdr:col>
      <xdr:colOff>165100</xdr:colOff>
      <xdr:row>78</xdr:row>
      <xdr:rowOff>56617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47744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134086</xdr:rowOff>
    </xdr:from>
    <xdr:to>
      <xdr:col>72</xdr:col>
      <xdr:colOff>38100</xdr:colOff>
      <xdr:row>78</xdr:row>
      <xdr:rowOff>64236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55363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160277</xdr:rowOff>
    </xdr:from>
    <xdr:to>
      <xdr:col>67</xdr:col>
      <xdr:colOff>101600</xdr:colOff>
      <xdr:row>78</xdr:row>
      <xdr:rowOff>90427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81554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93639</xdr:rowOff>
    </xdr:from>
    <xdr:to>
      <xdr:col>85</xdr:col>
      <xdr:colOff>127000</xdr:colOff>
      <xdr:row>98</xdr:row>
      <xdr:rowOff>100881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95739"/>
          <a:ext cx="8382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171131</xdr:rowOff>
    </xdr:from>
    <xdr:to>
      <xdr:col>81</xdr:col>
      <xdr:colOff>50800</xdr:colOff>
      <xdr:row>98</xdr:row>
      <xdr:rowOff>100881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01781"/>
          <a:ext cx="889000" cy="10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171131</xdr:rowOff>
    </xdr:from>
    <xdr:to>
      <xdr:col>76</xdr:col>
      <xdr:colOff>114300</xdr:colOff>
      <xdr:row>98</xdr:row>
      <xdr:rowOff>68194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01781"/>
          <a:ext cx="889000" cy="6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68194</xdr:rowOff>
    </xdr:from>
    <xdr:to>
      <xdr:col>71</xdr:col>
      <xdr:colOff>177800</xdr:colOff>
      <xdr:row>98</xdr:row>
      <xdr:rowOff>85027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70294"/>
          <a:ext cx="889000"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42839</xdr:rowOff>
    </xdr:from>
    <xdr:to>
      <xdr:col>85</xdr:col>
      <xdr:colOff>177800</xdr:colOff>
      <xdr:row>98</xdr:row>
      <xdr:rowOff>144439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129216</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5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50081</xdr:rowOff>
    </xdr:from>
    <xdr:to>
      <xdr:col>81</xdr:col>
      <xdr:colOff>101600</xdr:colOff>
      <xdr:row>98</xdr:row>
      <xdr:rowOff>151681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5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142808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120331</xdr:rowOff>
    </xdr:from>
    <xdr:to>
      <xdr:col>76</xdr:col>
      <xdr:colOff>165100</xdr:colOff>
      <xdr:row>98</xdr:row>
      <xdr:rowOff>50481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41608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4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17394</xdr:rowOff>
    </xdr:from>
    <xdr:to>
      <xdr:col>72</xdr:col>
      <xdr:colOff>38100</xdr:colOff>
      <xdr:row>98</xdr:row>
      <xdr:rowOff>118994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110121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34227</xdr:rowOff>
    </xdr:from>
    <xdr:to>
      <xdr:col>67</xdr:col>
      <xdr:colOff>101600</xdr:colOff>
      <xdr:row>98</xdr:row>
      <xdr:rowOff>135827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126954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2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134054</xdr:rowOff>
    </xdr:from>
    <xdr:to>
      <xdr:col>116</xdr:col>
      <xdr:colOff>63500</xdr:colOff>
      <xdr:row>38</xdr:row>
      <xdr:rowOff>134305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49154"/>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134305</xdr:rowOff>
    </xdr:from>
    <xdr:to>
      <xdr:col>111</xdr:col>
      <xdr:colOff>177800</xdr:colOff>
      <xdr:row>38</xdr:row>
      <xdr:rowOff>134556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4940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134556</xdr:rowOff>
    </xdr:from>
    <xdr:to>
      <xdr:col>107</xdr:col>
      <xdr:colOff>50800</xdr:colOff>
      <xdr:row>38</xdr:row>
      <xdr:rowOff>136065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49656"/>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136065</xdr:rowOff>
    </xdr:from>
    <xdr:to>
      <xdr:col>102</xdr:col>
      <xdr:colOff>114300</xdr:colOff>
      <xdr:row>38</xdr:row>
      <xdr:rowOff>137368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5116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83254</xdr:rowOff>
    </xdr:from>
    <xdr:to>
      <xdr:col>116</xdr:col>
      <xdr:colOff>114300</xdr:colOff>
      <xdr:row>39</xdr:row>
      <xdr:rowOff>13404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169631</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3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83505</xdr:rowOff>
    </xdr:from>
    <xdr:to>
      <xdr:col>112</xdr:col>
      <xdr:colOff>38100</xdr:colOff>
      <xdr:row>39</xdr:row>
      <xdr:rowOff>13655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4782</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691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83756</xdr:rowOff>
    </xdr:from>
    <xdr:to>
      <xdr:col>107</xdr:col>
      <xdr:colOff>101600</xdr:colOff>
      <xdr:row>39</xdr:row>
      <xdr:rowOff>13906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5033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691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85265</xdr:rowOff>
    </xdr:from>
    <xdr:to>
      <xdr:col>102</xdr:col>
      <xdr:colOff>165100</xdr:colOff>
      <xdr:row>39</xdr:row>
      <xdr:rowOff>15415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6542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693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86568</xdr:rowOff>
    </xdr:from>
    <xdr:to>
      <xdr:col>98</xdr:col>
      <xdr:colOff>38100</xdr:colOff>
      <xdr:row>39</xdr:row>
      <xdr:rowOff>16718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7845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694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136134</xdr:rowOff>
    </xdr:from>
    <xdr:to>
      <xdr:col>116</xdr:col>
      <xdr:colOff>63500</xdr:colOff>
      <xdr:row>58</xdr:row>
      <xdr:rowOff>136810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0234"/>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136134</xdr:rowOff>
    </xdr:from>
    <xdr:to>
      <xdr:col>111</xdr:col>
      <xdr:colOff>177800</xdr:colOff>
      <xdr:row>58</xdr:row>
      <xdr:rowOff>136458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80234"/>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63147</xdr:rowOff>
    </xdr:from>
    <xdr:to>
      <xdr:col>107</xdr:col>
      <xdr:colOff>50800</xdr:colOff>
      <xdr:row>58</xdr:row>
      <xdr:rowOff>136458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07247"/>
          <a:ext cx="889000" cy="7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63147</xdr:rowOff>
    </xdr:from>
    <xdr:to>
      <xdr:col>102</xdr:col>
      <xdr:colOff>114300</xdr:colOff>
      <xdr:row>58</xdr:row>
      <xdr:rowOff>137282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07247"/>
          <a:ext cx="8890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165561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86010</xdr:rowOff>
    </xdr:from>
    <xdr:to>
      <xdr:col>116</xdr:col>
      <xdr:colOff>114300</xdr:colOff>
      <xdr:row>59</xdr:row>
      <xdr:rowOff>16160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85334</xdr:rowOff>
    </xdr:from>
    <xdr:to>
      <xdr:col>112</xdr:col>
      <xdr:colOff>38100</xdr:colOff>
      <xdr:row>59</xdr:row>
      <xdr:rowOff>15484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6611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22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85658</xdr:rowOff>
    </xdr:from>
    <xdr:to>
      <xdr:col>107</xdr:col>
      <xdr:colOff>101600</xdr:colOff>
      <xdr:row>59</xdr:row>
      <xdr:rowOff>15808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6935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2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12347</xdr:rowOff>
    </xdr:from>
    <xdr:to>
      <xdr:col>102</xdr:col>
      <xdr:colOff>165100</xdr:colOff>
      <xdr:row>58</xdr:row>
      <xdr:rowOff>113947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5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130474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73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86482</xdr:rowOff>
    </xdr:from>
    <xdr:to>
      <xdr:col>98</xdr:col>
      <xdr:colOff>38100</xdr:colOff>
      <xdr:row>59</xdr:row>
      <xdr:rowOff>16632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94196</xdr:rowOff>
    </xdr:from>
    <xdr:to>
      <xdr:col>116</xdr:col>
      <xdr:colOff>63500</xdr:colOff>
      <xdr:row>76</xdr:row>
      <xdr:rowOff>106375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24396"/>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106375</xdr:rowOff>
    </xdr:from>
    <xdr:to>
      <xdr:col>111</xdr:col>
      <xdr:colOff>177800</xdr:colOff>
      <xdr:row>76</xdr:row>
      <xdr:rowOff>132435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3657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132435</xdr:rowOff>
    </xdr:from>
    <xdr:to>
      <xdr:col>107</xdr:col>
      <xdr:colOff>50800</xdr:colOff>
      <xdr:row>76</xdr:row>
      <xdr:rowOff>161061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62635"/>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161061</xdr:rowOff>
    </xdr:from>
    <xdr:to>
      <xdr:col>102</xdr:col>
      <xdr:colOff>114300</xdr:colOff>
      <xdr:row>77</xdr:row>
      <xdr:rowOff>41351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91261"/>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43396</xdr:rowOff>
    </xdr:from>
    <xdr:to>
      <xdr:col>116</xdr:col>
      <xdr:colOff>114300</xdr:colOff>
      <xdr:row>76</xdr:row>
      <xdr:rowOff>144996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21823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55575</xdr:rowOff>
    </xdr:from>
    <xdr:to>
      <xdr:col>112</xdr:col>
      <xdr:colOff>38100</xdr:colOff>
      <xdr:row>76</xdr:row>
      <xdr:rowOff>157175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148302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1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81635</xdr:rowOff>
    </xdr:from>
    <xdr:to>
      <xdr:col>107</xdr:col>
      <xdr:colOff>101600</xdr:colOff>
      <xdr:row>77</xdr:row>
      <xdr:rowOff>11785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2912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0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110261</xdr:rowOff>
    </xdr:from>
    <xdr:to>
      <xdr:col>102</xdr:col>
      <xdr:colOff>165100</xdr:colOff>
      <xdr:row>77</xdr:row>
      <xdr:rowOff>40411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31538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162001</xdr:rowOff>
    </xdr:from>
    <xdr:to>
      <xdr:col>98</xdr:col>
      <xdr:colOff>38100</xdr:colOff>
      <xdr:row>77</xdr:row>
      <xdr:rowOff>92151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83278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では、人件費、物件費、扶助費、普通建設事業費、公債費、積立金、投資及び出資金、繰出金の８項目で住民一人当たりコスト及び決算額で前年度比増となった。焼却施設清掃点検委託、電算関連使用料など物件費、自立支援給付費、保育所実施委託、物価高騰支援給付金など扶助費や焼却施設ろ布交換工事、小学校受水槽等更新工事等の普通建設事業費が大きく増加した。また昨年度発生の災害に伴う維持補修費、災害復旧事業費は類似団体内平均値を下回ったものの、焼却施設の光熱水費、清掃点検委託や電算関連使用料の増加により物件費が全項目中唯一、類似団体内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については、令和４年１月１日から令和５年１月１日が▲１８０人、更に令和６年１月１日が▲１４７人と減少傾向に歯止めがかからない状況である。今後も各項目において住民一人当たりコストの増加が見込まれる。扶助費においては、国施策の給付金事業を除く自立支援給付費や保育所実施委託などでも増加しており、今後も増加が見込まれる。また、学校給食共同調理場建設や一部事務組合での広域ごみ処理施設建設事業、火葬場建設事業の大型起債事業が予定されており、後年度では借入れた地方債償還による公債費等の増加も見込まれることから、各項目の数値の推移に注視しながら、引き続き計画的な財政運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
5,787
85.11
4,260,579
4,055,051
149,911
2,589,231
2,433,256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57567</xdr:rowOff>
    </xdr:from>
    <xdr:to>
      <xdr:col>24</xdr:col>
      <xdr:colOff>63500</xdr:colOff>
      <xdr:row>37</xdr:row>
      <xdr:rowOff>142476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0121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142476</xdr:rowOff>
    </xdr:from>
    <xdr:to>
      <xdr:col>19</xdr:col>
      <xdr:colOff>177800</xdr:colOff>
      <xdr:row>38</xdr:row>
      <xdr:rowOff>78468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8612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78468</xdr:rowOff>
    </xdr:from>
    <xdr:to>
      <xdr:col>15</xdr:col>
      <xdr:colOff>50800</xdr:colOff>
      <xdr:row>38</xdr:row>
      <xdr:rowOff>99205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93568"/>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99205</xdr:rowOff>
    </xdr:from>
    <xdr:to>
      <xdr:col>10</xdr:col>
      <xdr:colOff>114300</xdr:colOff>
      <xdr:row>38</xdr:row>
      <xdr:rowOff>110145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14305"/>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6767</xdr:rowOff>
    </xdr:from>
    <xdr:to>
      <xdr:col>24</xdr:col>
      <xdr:colOff>114300</xdr:colOff>
      <xdr:row>37</xdr:row>
      <xdr:rowOff>108367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156644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2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91676</xdr:rowOff>
    </xdr:from>
    <xdr:to>
      <xdr:col>20</xdr:col>
      <xdr:colOff>38100</xdr:colOff>
      <xdr:row>38</xdr:row>
      <xdr:rowOff>21826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12953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2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27668</xdr:rowOff>
    </xdr:from>
    <xdr:to>
      <xdr:col>15</xdr:col>
      <xdr:colOff>101600</xdr:colOff>
      <xdr:row>38</xdr:row>
      <xdr:rowOff>129268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120395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3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48405</xdr:rowOff>
    </xdr:from>
    <xdr:to>
      <xdr:col>10</xdr:col>
      <xdr:colOff>165100</xdr:colOff>
      <xdr:row>38</xdr:row>
      <xdr:rowOff>150005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141132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59345</xdr:rowOff>
    </xdr:from>
    <xdr:to>
      <xdr:col>6</xdr:col>
      <xdr:colOff>38100</xdr:colOff>
      <xdr:row>38</xdr:row>
      <xdr:rowOff>160945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7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152072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118878</xdr:rowOff>
    </xdr:from>
    <xdr:to>
      <xdr:col>24</xdr:col>
      <xdr:colOff>63500</xdr:colOff>
      <xdr:row>58</xdr:row>
      <xdr:rowOff>136715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62978"/>
          <a:ext cx="838200" cy="1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106906</xdr:rowOff>
    </xdr:from>
    <xdr:to>
      <xdr:col>19</xdr:col>
      <xdr:colOff>177800</xdr:colOff>
      <xdr:row>58</xdr:row>
      <xdr:rowOff>136715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51006"/>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27349</xdr:rowOff>
    </xdr:from>
    <xdr:to>
      <xdr:col>15</xdr:col>
      <xdr:colOff>50800</xdr:colOff>
      <xdr:row>58</xdr:row>
      <xdr:rowOff>106906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1449"/>
          <a:ext cx="889000" cy="7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27349</xdr:rowOff>
    </xdr:from>
    <xdr:to>
      <xdr:col>10</xdr:col>
      <xdr:colOff>114300</xdr:colOff>
      <xdr:row>58</xdr:row>
      <xdr:rowOff>132190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71449"/>
          <a:ext cx="889000" cy="10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68078</xdr:rowOff>
    </xdr:from>
    <xdr:to>
      <xdr:col>24</xdr:col>
      <xdr:colOff>114300</xdr:colOff>
      <xdr:row>58</xdr:row>
      <xdr:rowOff>169678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154455</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85915</xdr:rowOff>
    </xdr:from>
    <xdr:to>
      <xdr:col>20</xdr:col>
      <xdr:colOff>38100</xdr:colOff>
      <xdr:row>59</xdr:row>
      <xdr:rowOff>16065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7192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2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56106</xdr:rowOff>
    </xdr:from>
    <xdr:to>
      <xdr:col>15</xdr:col>
      <xdr:colOff>101600</xdr:colOff>
      <xdr:row>58</xdr:row>
      <xdr:rowOff>157706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148833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9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147999</xdr:rowOff>
    </xdr:from>
    <xdr:to>
      <xdr:col>10</xdr:col>
      <xdr:colOff>165100</xdr:colOff>
      <xdr:row>58</xdr:row>
      <xdr:rowOff>78149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69276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1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81390</xdr:rowOff>
    </xdr:from>
    <xdr:to>
      <xdr:col>6</xdr:col>
      <xdr:colOff>38100</xdr:colOff>
      <xdr:row>59</xdr:row>
      <xdr:rowOff>11540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2667</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1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163795</xdr:rowOff>
    </xdr:from>
    <xdr:to>
      <xdr:col>24</xdr:col>
      <xdr:colOff>63500</xdr:colOff>
      <xdr:row>78</xdr:row>
      <xdr:rowOff>41745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65445"/>
          <a:ext cx="838200" cy="4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5535</xdr:rowOff>
    </xdr:from>
    <xdr:to>
      <xdr:col>19</xdr:col>
      <xdr:colOff>177800</xdr:colOff>
      <xdr:row>78</xdr:row>
      <xdr:rowOff>41745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78635"/>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5535</xdr:rowOff>
    </xdr:from>
    <xdr:to>
      <xdr:col>15</xdr:col>
      <xdr:colOff>50800</xdr:colOff>
      <xdr:row>78</xdr:row>
      <xdr:rowOff>92250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8635"/>
          <a:ext cx="889000" cy="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92250</xdr:rowOff>
    </xdr:from>
    <xdr:to>
      <xdr:col>10</xdr:col>
      <xdr:colOff>114300</xdr:colOff>
      <xdr:row>78</xdr:row>
      <xdr:rowOff>128395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65350"/>
          <a:ext cx="8890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27922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162395</xdr:rowOff>
    </xdr:from>
    <xdr:to>
      <xdr:col>20</xdr:col>
      <xdr:colOff>38100</xdr:colOff>
      <xdr:row>78</xdr:row>
      <xdr:rowOff>92545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83672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126185</xdr:rowOff>
    </xdr:from>
    <xdr:to>
      <xdr:col>15</xdr:col>
      <xdr:colOff>101600</xdr:colOff>
      <xdr:row>78</xdr:row>
      <xdr:rowOff>56335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47462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2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41450</xdr:rowOff>
    </xdr:from>
    <xdr:to>
      <xdr:col>10</xdr:col>
      <xdr:colOff>165100</xdr:colOff>
      <xdr:row>78</xdr:row>
      <xdr:rowOff>143050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134177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0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77595</xdr:rowOff>
    </xdr:from>
    <xdr:to>
      <xdr:col>6</xdr:col>
      <xdr:colOff>38100</xdr:colOff>
      <xdr:row>79</xdr:row>
      <xdr:rowOff>7745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170322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4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97131</xdr:rowOff>
    </xdr:from>
    <xdr:to>
      <xdr:col>24</xdr:col>
      <xdr:colOff>63500</xdr:colOff>
      <xdr:row>98</xdr:row>
      <xdr:rowOff>99400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9231"/>
          <a:ext cx="8382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99400</xdr:rowOff>
    </xdr:from>
    <xdr:to>
      <xdr:col>19</xdr:col>
      <xdr:colOff>177800</xdr:colOff>
      <xdr:row>98</xdr:row>
      <xdr:rowOff>103732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1500"/>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103732</xdr:rowOff>
    </xdr:from>
    <xdr:to>
      <xdr:col>15</xdr:col>
      <xdr:colOff>50800</xdr:colOff>
      <xdr:row>98</xdr:row>
      <xdr:rowOff>108603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5832"/>
          <a:ext cx="889000" cy="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108603</xdr:rowOff>
    </xdr:from>
    <xdr:to>
      <xdr:col>10</xdr:col>
      <xdr:colOff>114300</xdr:colOff>
      <xdr:row>98</xdr:row>
      <xdr:rowOff>111802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0703"/>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46331</xdr:rowOff>
    </xdr:from>
    <xdr:to>
      <xdr:col>24</xdr:col>
      <xdr:colOff>114300</xdr:colOff>
      <xdr:row>98</xdr:row>
      <xdr:rowOff>147931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48600</xdr:rowOff>
    </xdr:from>
    <xdr:to>
      <xdr:col>20</xdr:col>
      <xdr:colOff>38100</xdr:colOff>
      <xdr:row>98</xdr:row>
      <xdr:rowOff>150200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141327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52932</xdr:rowOff>
    </xdr:from>
    <xdr:to>
      <xdr:col>15</xdr:col>
      <xdr:colOff>101600</xdr:colOff>
      <xdr:row>98</xdr:row>
      <xdr:rowOff>154532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145659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57803</xdr:rowOff>
    </xdr:from>
    <xdr:to>
      <xdr:col>10</xdr:col>
      <xdr:colOff>165100</xdr:colOff>
      <xdr:row>98</xdr:row>
      <xdr:rowOff>159403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150530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61002</xdr:rowOff>
    </xdr:from>
    <xdr:to>
      <xdr:col>6</xdr:col>
      <xdr:colOff>38100</xdr:colOff>
      <xdr:row>98</xdr:row>
      <xdr:rowOff>162602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153729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113210</xdr:rowOff>
    </xdr:from>
    <xdr:to>
      <xdr:col>55</xdr:col>
      <xdr:colOff>0</xdr:colOff>
      <xdr:row>57</xdr:row>
      <xdr:rowOff>128942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85860"/>
          <a:ext cx="8382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113210</xdr:rowOff>
    </xdr:from>
    <xdr:to>
      <xdr:col>50</xdr:col>
      <xdr:colOff>114300</xdr:colOff>
      <xdr:row>58</xdr:row>
      <xdr:rowOff>4314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85860"/>
          <a:ext cx="889000" cy="6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166753</xdr:rowOff>
    </xdr:from>
    <xdr:to>
      <xdr:col>45</xdr:col>
      <xdr:colOff>177800</xdr:colOff>
      <xdr:row>58</xdr:row>
      <xdr:rowOff>4314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39403"/>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166753</xdr:rowOff>
    </xdr:from>
    <xdr:to>
      <xdr:col>41</xdr:col>
      <xdr:colOff>50800</xdr:colOff>
      <xdr:row>58</xdr:row>
      <xdr:rowOff>2654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39403"/>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78142</xdr:rowOff>
    </xdr:from>
    <xdr:to>
      <xdr:col>55</xdr:col>
      <xdr:colOff>50800</xdr:colOff>
      <xdr:row>58</xdr:row>
      <xdr:rowOff>8292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56569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62410</xdr:rowOff>
    </xdr:from>
    <xdr:to>
      <xdr:col>50</xdr:col>
      <xdr:colOff>165100</xdr:colOff>
      <xdr:row>57</xdr:row>
      <xdr:rowOff>164010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155137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124964</xdr:rowOff>
    </xdr:from>
    <xdr:to>
      <xdr:col>46</xdr:col>
      <xdr:colOff>38100</xdr:colOff>
      <xdr:row>58</xdr:row>
      <xdr:rowOff>55114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46241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9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115953</xdr:rowOff>
    </xdr:from>
    <xdr:to>
      <xdr:col>41</xdr:col>
      <xdr:colOff>101600</xdr:colOff>
      <xdr:row>58</xdr:row>
      <xdr:rowOff>46103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37230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123304</xdr:rowOff>
    </xdr:from>
    <xdr:to>
      <xdr:col>36</xdr:col>
      <xdr:colOff>165100</xdr:colOff>
      <xdr:row>58</xdr:row>
      <xdr:rowOff>53454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44581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129608</xdr:rowOff>
    </xdr:from>
    <xdr:to>
      <xdr:col>55</xdr:col>
      <xdr:colOff>0</xdr:colOff>
      <xdr:row>78</xdr:row>
      <xdr:rowOff>28719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31258"/>
          <a:ext cx="838200" cy="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129608</xdr:rowOff>
    </xdr:from>
    <xdr:to>
      <xdr:col>50</xdr:col>
      <xdr:colOff>114300</xdr:colOff>
      <xdr:row>78</xdr:row>
      <xdr:rowOff>4502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31258"/>
          <a:ext cx="889000" cy="4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81042</xdr:rowOff>
    </xdr:from>
    <xdr:to>
      <xdr:col>45</xdr:col>
      <xdr:colOff>177800</xdr:colOff>
      <xdr:row>78</xdr:row>
      <xdr:rowOff>4502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82692"/>
          <a:ext cx="889000" cy="9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81042</xdr:rowOff>
    </xdr:from>
    <xdr:to>
      <xdr:col>41</xdr:col>
      <xdr:colOff>50800</xdr:colOff>
      <xdr:row>78</xdr:row>
      <xdr:rowOff>60395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82692"/>
          <a:ext cx="889000" cy="1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149369</xdr:rowOff>
    </xdr:from>
    <xdr:to>
      <xdr:col>55</xdr:col>
      <xdr:colOff>50800</xdr:colOff>
      <xdr:row>78</xdr:row>
      <xdr:rowOff>79519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0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78808</xdr:rowOff>
    </xdr:from>
    <xdr:to>
      <xdr:col>50</xdr:col>
      <xdr:colOff>165100</xdr:colOff>
      <xdr:row>78</xdr:row>
      <xdr:rowOff>8958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25485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125152</xdr:rowOff>
    </xdr:from>
    <xdr:to>
      <xdr:col>46</xdr:col>
      <xdr:colOff>38100</xdr:colOff>
      <xdr:row>78</xdr:row>
      <xdr:rowOff>55302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30242</xdr:rowOff>
    </xdr:from>
    <xdr:to>
      <xdr:col>41</xdr:col>
      <xdr:colOff>101600</xdr:colOff>
      <xdr:row>77</xdr:row>
      <xdr:rowOff>131842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148369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0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9595</xdr:rowOff>
    </xdr:from>
    <xdr:to>
      <xdr:col>36</xdr:col>
      <xdr:colOff>165100</xdr:colOff>
      <xdr:row>78</xdr:row>
      <xdr:rowOff>111195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127722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134355</xdr:rowOff>
    </xdr:from>
    <xdr:to>
      <xdr:col>55</xdr:col>
      <xdr:colOff>0</xdr:colOff>
      <xdr:row>97</xdr:row>
      <xdr:rowOff>163291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65005"/>
          <a:ext cx="8382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142466</xdr:rowOff>
    </xdr:from>
    <xdr:to>
      <xdr:col>50</xdr:col>
      <xdr:colOff>114300</xdr:colOff>
      <xdr:row>97</xdr:row>
      <xdr:rowOff>163291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73116"/>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142466</xdr:rowOff>
    </xdr:from>
    <xdr:to>
      <xdr:col>45</xdr:col>
      <xdr:colOff>177800</xdr:colOff>
      <xdr:row>97</xdr:row>
      <xdr:rowOff>146627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73116"/>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146627</xdr:rowOff>
    </xdr:from>
    <xdr:to>
      <xdr:col>41</xdr:col>
      <xdr:colOff>50800</xdr:colOff>
      <xdr:row>98</xdr:row>
      <xdr:rowOff>4195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77277"/>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83555</xdr:rowOff>
    </xdr:from>
    <xdr:to>
      <xdr:col>55</xdr:col>
      <xdr:colOff>50800</xdr:colOff>
      <xdr:row>98</xdr:row>
      <xdr:rowOff>13705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169932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112491</xdr:rowOff>
    </xdr:from>
    <xdr:to>
      <xdr:col>50</xdr:col>
      <xdr:colOff>165100</xdr:colOff>
      <xdr:row>98</xdr:row>
      <xdr:rowOff>42641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33768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91666</xdr:rowOff>
    </xdr:from>
    <xdr:to>
      <xdr:col>46</xdr:col>
      <xdr:colOff>38100</xdr:colOff>
      <xdr:row>98</xdr:row>
      <xdr:rowOff>21816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1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95827</xdr:rowOff>
    </xdr:from>
    <xdr:to>
      <xdr:col>41</xdr:col>
      <xdr:colOff>101600</xdr:colOff>
      <xdr:row>98</xdr:row>
      <xdr:rowOff>25977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124845</xdr:rowOff>
    </xdr:from>
    <xdr:to>
      <xdr:col>36</xdr:col>
      <xdr:colOff>165100</xdr:colOff>
      <xdr:row>98</xdr:row>
      <xdr:rowOff>54995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46122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15440</xdr:rowOff>
    </xdr:from>
    <xdr:to>
      <xdr:col>85</xdr:col>
      <xdr:colOff>127000</xdr:colOff>
      <xdr:row>37</xdr:row>
      <xdr:rowOff>35589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59090"/>
          <a:ext cx="8382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35589</xdr:rowOff>
    </xdr:from>
    <xdr:to>
      <xdr:col>81</xdr:col>
      <xdr:colOff>50800</xdr:colOff>
      <xdr:row>37</xdr:row>
      <xdr:rowOff>116187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79239"/>
          <a:ext cx="889000" cy="8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116187</xdr:rowOff>
    </xdr:from>
    <xdr:to>
      <xdr:col>76</xdr:col>
      <xdr:colOff>114300</xdr:colOff>
      <xdr:row>37</xdr:row>
      <xdr:rowOff>123714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59837"/>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123714</xdr:rowOff>
    </xdr:from>
    <xdr:to>
      <xdr:col>71</xdr:col>
      <xdr:colOff>177800</xdr:colOff>
      <xdr:row>38</xdr:row>
      <xdr:rowOff>16632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67364"/>
          <a:ext cx="889000" cy="6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136090</xdr:rowOff>
    </xdr:from>
    <xdr:to>
      <xdr:col>85</xdr:col>
      <xdr:colOff>177800</xdr:colOff>
      <xdr:row>37</xdr:row>
      <xdr:rowOff>66240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158967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156239</xdr:rowOff>
    </xdr:from>
    <xdr:to>
      <xdr:col>81</xdr:col>
      <xdr:colOff>101600</xdr:colOff>
      <xdr:row>37</xdr:row>
      <xdr:rowOff>86389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102916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65387</xdr:rowOff>
    </xdr:from>
    <xdr:to>
      <xdr:col>76</xdr:col>
      <xdr:colOff>165100</xdr:colOff>
      <xdr:row>37</xdr:row>
      <xdr:rowOff>166987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12064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72914</xdr:rowOff>
    </xdr:from>
    <xdr:to>
      <xdr:col>72</xdr:col>
      <xdr:colOff>38100</xdr:colOff>
      <xdr:row>38</xdr:row>
      <xdr:rowOff>3064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19591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137282</xdr:rowOff>
    </xdr:from>
    <xdr:to>
      <xdr:col>67</xdr:col>
      <xdr:colOff>101600</xdr:colOff>
      <xdr:row>38</xdr:row>
      <xdr:rowOff>67432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58559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7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11170</xdr:rowOff>
    </xdr:from>
    <xdr:to>
      <xdr:col>85</xdr:col>
      <xdr:colOff>127000</xdr:colOff>
      <xdr:row>58</xdr:row>
      <xdr:rowOff>36083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55270"/>
          <a:ext cx="8382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27122</xdr:rowOff>
    </xdr:from>
    <xdr:to>
      <xdr:col>81</xdr:col>
      <xdr:colOff>50800</xdr:colOff>
      <xdr:row>58</xdr:row>
      <xdr:rowOff>36083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71222"/>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27122</xdr:rowOff>
    </xdr:from>
    <xdr:to>
      <xdr:col>76</xdr:col>
      <xdr:colOff>114300</xdr:colOff>
      <xdr:row>58</xdr:row>
      <xdr:rowOff>34868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71222"/>
          <a:ext cx="88900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34868</xdr:rowOff>
    </xdr:from>
    <xdr:to>
      <xdr:col>71</xdr:col>
      <xdr:colOff>177800</xdr:colOff>
      <xdr:row>58</xdr:row>
      <xdr:rowOff>67344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78968"/>
          <a:ext cx="889000"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131820</xdr:rowOff>
    </xdr:from>
    <xdr:to>
      <xdr:col>85</xdr:col>
      <xdr:colOff>177800</xdr:colOff>
      <xdr:row>58</xdr:row>
      <xdr:rowOff>61970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46747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156733</xdr:rowOff>
    </xdr:from>
    <xdr:to>
      <xdr:col>81</xdr:col>
      <xdr:colOff>101600</xdr:colOff>
      <xdr:row>58</xdr:row>
      <xdr:rowOff>86883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78010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147772</xdr:rowOff>
    </xdr:from>
    <xdr:to>
      <xdr:col>76</xdr:col>
      <xdr:colOff>165100</xdr:colOff>
      <xdr:row>58</xdr:row>
      <xdr:rowOff>77922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69049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155518</xdr:rowOff>
    </xdr:from>
    <xdr:to>
      <xdr:col>72</xdr:col>
      <xdr:colOff>38100</xdr:colOff>
      <xdr:row>58</xdr:row>
      <xdr:rowOff>85668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76795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16544</xdr:rowOff>
    </xdr:from>
    <xdr:to>
      <xdr:col>67</xdr:col>
      <xdr:colOff>101600</xdr:colOff>
      <xdr:row>58</xdr:row>
      <xdr:rowOff>118144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109271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119202</xdr:rowOff>
    </xdr:from>
    <xdr:to>
      <xdr:col>85</xdr:col>
      <xdr:colOff>127000</xdr:colOff>
      <xdr:row>78</xdr:row>
      <xdr:rowOff>163289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9230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119202</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92302"/>
          <a:ext cx="889000" cy="15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43297</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7847"/>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43297</xdr:rowOff>
    </xdr:from>
    <xdr:to>
      <xdr:col>71</xdr:col>
      <xdr:colOff>177800</xdr:colOff>
      <xdr:row>79</xdr:row>
      <xdr:rowOff>76247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87847"/>
          <a:ext cx="889000" cy="3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112489</xdr:rowOff>
    </xdr:from>
    <xdr:to>
      <xdr:col>85</xdr:col>
      <xdr:colOff>177800</xdr:colOff>
      <xdr:row>79</xdr:row>
      <xdr:rowOff>42639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71180</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4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68402</xdr:rowOff>
    </xdr:from>
    <xdr:to>
      <xdr:col>81</xdr:col>
      <xdr:colOff>101600</xdr:colOff>
      <xdr:row>78</xdr:row>
      <xdr:rowOff>170002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15079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21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163947</xdr:rowOff>
    </xdr:from>
    <xdr:to>
      <xdr:col>72</xdr:col>
      <xdr:colOff>38100</xdr:colOff>
      <xdr:row>79</xdr:row>
      <xdr:rowOff>94097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85224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2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25447</xdr:rowOff>
    </xdr:from>
    <xdr:to>
      <xdr:col>67</xdr:col>
      <xdr:colOff>101600</xdr:colOff>
      <xdr:row>79</xdr:row>
      <xdr:rowOff>127047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118174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160000</xdr:rowOff>
    </xdr:from>
    <xdr:to>
      <xdr:col>85</xdr:col>
      <xdr:colOff>127000</xdr:colOff>
      <xdr:row>97</xdr:row>
      <xdr:rowOff>163322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90650"/>
          <a:ext cx="8382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163322</xdr:rowOff>
    </xdr:from>
    <xdr:to>
      <xdr:col>81</xdr:col>
      <xdr:colOff>50800</xdr:colOff>
      <xdr:row>98</xdr:row>
      <xdr:rowOff>5817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9397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5817</xdr:rowOff>
    </xdr:from>
    <xdr:to>
      <xdr:col>76</xdr:col>
      <xdr:colOff>114300</xdr:colOff>
      <xdr:row>98</xdr:row>
      <xdr:rowOff>13436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07917"/>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13436</xdr:rowOff>
    </xdr:from>
    <xdr:to>
      <xdr:col>71</xdr:col>
      <xdr:colOff>177800</xdr:colOff>
      <xdr:row>98</xdr:row>
      <xdr:rowOff>39619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15536"/>
          <a:ext cx="889000" cy="2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109200</xdr:rowOff>
    </xdr:from>
    <xdr:to>
      <xdr:col>85</xdr:col>
      <xdr:colOff>177800</xdr:colOff>
      <xdr:row>98</xdr:row>
      <xdr:rowOff>39350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87627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1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112522</xdr:rowOff>
    </xdr:from>
    <xdr:to>
      <xdr:col>81</xdr:col>
      <xdr:colOff>101600</xdr:colOff>
      <xdr:row>98</xdr:row>
      <xdr:rowOff>42672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33799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3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126467</xdr:rowOff>
    </xdr:from>
    <xdr:to>
      <xdr:col>76</xdr:col>
      <xdr:colOff>165100</xdr:colOff>
      <xdr:row>98</xdr:row>
      <xdr:rowOff>56617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47744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134086</xdr:rowOff>
    </xdr:from>
    <xdr:to>
      <xdr:col>72</xdr:col>
      <xdr:colOff>38100</xdr:colOff>
      <xdr:row>98</xdr:row>
      <xdr:rowOff>64236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55363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5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160269</xdr:rowOff>
    </xdr:from>
    <xdr:to>
      <xdr:col>67</xdr:col>
      <xdr:colOff>101600</xdr:colOff>
      <xdr:row>98</xdr:row>
      <xdr:rowOff>90419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81546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117618</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32718"/>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117618</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45300" y="6632718"/>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66818</xdr:rowOff>
    </xdr:from>
    <xdr:to>
      <xdr:col>107</xdr:col>
      <xdr:colOff>101600</xdr:colOff>
      <xdr:row>38</xdr:row>
      <xdr:rowOff>168418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5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159545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667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前年度繰上充当金を除く１２項目の中、８項目で住民一人当たりのコストが前年度より増加している。昨年度発生の災害に伴う災害復旧費は類似団体内平均値を下回ったが、商工費、消防費が引き続き上回る結果となった。地域活性化企業人の受入れ、地域おこし協力隊の増員による総務費、自立支援給付費や介護保険、後期高齢者医療特別会計への繰出金等の事業費増による民生費、焼却施設の光熱水費、清掃点検委託等の事業費増による衛生費、学校給食共同調理場実施設計、小学校受水槽等更新工事等の実施による教育費が大きく増加している。一方、臨時交付金を活用したプレミアム商品券事業等の事業費減による商工費が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施事業の精査により歳出の削減に取組んでいるものの、人口減少が進む中、住民一人当たりのコストは上昇傾向にあるため、今後実施予定の大型事業の学校給食共同調理場建設（教育費）、一部事務組合による広域ごみ処理施設建設事業負担金（衛生費）、火葬場建設事業負担金（衛生費）及びその事業に充当する地方債の公債費等の増加、老朽化する公共施設の改修費（総務費・土木費等）の増加等、いずれの事業も財政状況を注視しながら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50">
              <a:latin typeface="ＭＳ ゴシック" pitchFamily="49" charset="-128"/>
              <a:ea typeface="ＭＳ ゴシック" pitchFamily="49" charset="-128"/>
            </a:rPr>
            <a:t>令和５年度末の財政調整基金残高は、１２０百万円減の１，２５４百万円となった。今後も減収補てん財源の確保、災害等の突発的な支出への備えを目的に積立をしていく予定であるが、標準財政規模に対して過度な残高にならないよう、その他特定目的基金とバランスを確認しながら、適正な基金管理を行っていく。</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実質収支額比率は、実質収支の１５百万円増、標準財政規模額が２７百万円減となったことで、前年度比０．６２％増の５．７９％となった。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実質単年度収支比率がマイナス値となった要因は、地方交付税の減などにより基金繰入額が増加したことで取崩額が積立額を上回ったためである。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全会計とも前年度同様に資金不足は生じていない。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５年度では、温泉事業会計において継続して利益を計上してきたが、貸倒損失等の計上により３百万円の損失（赤字）となった。しかし、他会計からの貸付金償還収入があること等により、安定した事業運営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でおいては、人口減少や主要産業の観光業の低迷というマイナス要因に合わせ、令和４年８月に豪雨災害に見舞われたが、一般会計からの繰入金によって収支の均衡（赤字額なし）が保たれており、また今後も施設の老朽化による更新整備が予定されているため、経営戦略を改定し、計画的な経営改善に取組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伊豆まつざき荘事業会計では、平成３０年度から損失（赤字）となっていたが、令和５年度は１２百万円の利益となっている。新型コロナウイルス感染症の影響により集客減少から回復傾向だが、引き続き計画的な経営改善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公営企業会計事業における各会計の健全性を保つよう、引き続き収支改善に取り組む。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公債費比率の分子構造において大きく影響するのは、元利償還金及び算入公債費等の増減である。令和５年度も繰上償還等の特別事由はないが、旧依田邸温泉施設整備改修事業等の過疎対策事業債、令和元年度の台風災害にかかる町道江奈門野線災害復旧工事などの災害復旧債を含む７件について元金償還が始まった。一方、令和４年度末で平成１４年度松崎港湾改修事業における一般公共事業債を含む６件の償還終了したことにより、一般会計の元利償還金は前年度比３百万円減の３４８百万円、災害関連による水道事業会計への公営企業債の元利償還金に対する繰入金が６百万円増の１９百万円となり、算入公債費等が臨時財政対策債の減など７百万円減の２５９百万円となった結果、分子の額が１１百万円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次年度以降も学校給食共同調理場整備事業など大型事業が計画さてれいるため、後年の公債費の増が見込まれることにより、引き続き適正かつ計画的な財政運営を図っていく。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満期一括償還地方債は利用していません。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将来負担比率の分子構造において大きく影響するのは、地方債現在高と基金や基準財政需要額算入見込額の充当可能財源等の増減である。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令和５年度は令和４年８月の豪雨災害による繰越事業の災害復旧工事や学校給食共同調理場実施設計業務委託を実施したことで、新たに８２百万円を借入れた一方で、借入地方債を３４１百万円償還したことにより地方残高は２５９百万円減少した。また、充当可能基金が１９８百万円、臨時財政対策費償還費等公債費の基準財政需要額算入見込額が１７８百万円減少したことで、将来負担比率の分子は＋１１９百万円となったが、引き続きマイナスの数値で推移してい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次年度以降も大型起債事業となる学校給食共同調理場整備事業や一部事務組合による広域ごみ処理施設建設事業、火葬場建設事業が控えているため、適切な地方債を選択、基金残高管理を適正に行い、将来負担比率の分子が低い数値で推移していくような財政運営を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静岡県松崎町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基金残高は、前年度比１９９百万円減の２，０３７百万円となった。増減の内訳は、財政調整基金については地方交付税の減（前年度比８０百万円減）や臨時財政対策債の減（前年度比１６百万円減）等による不足財源への充当により２００百万円を、その他特定目的基金が町道・農道整備や観光施設整備改修の財源として松崎町公共施設整備基金や小学校・中学校・共同調理場の教育関連施設整備の財源として松崎町文教施設整備基金等合計１１６百万円を取崩した。一方で将来の支出の備えとして財政調整基金を８０百万円、その他特定目的基金を３７百万円積み立てた。なお、令和５年度における松崎町ふるさと応援基金への積立額は２２百万円（前年度比＋２百万円増）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財政調整基金については、地方財政法第７条により規定された金額を確保しつつ、突発的な支出に対応するために現在の基金残高を維持するように決算状況を確認しながら積み立てを行っていく。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その他の特定目的基金については、公共施設の改修及び更新経費の財源とするため、松崎町公共施設整備基金や松崎町文教施設整備基金を中心に決算状況を確認しながら積み立てを行っていく。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①松崎町公共施設整備基金･･･公共施設全般を整備、改修する財源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②松崎町文教施設整備基金･･･教育関連施設（幼稚園・小学校・中学校・共同調理場等）を整備する財源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③松崎町ふるさと応援基金･･･寄付申し込み時において選択された６項目のまちづくり事業の財源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④松崎町地域福祉基金･･･福祉のまちづくりを推進する事業費の財源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⑤松崎町立小学校教育振興基金･･･小学校児童の教育振興を図るための財源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①松崎町公共施設整備基金･･･町道・農道整備や観光施設整備改修等へ充当　▲２１百万円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②松崎町文教施設整備基金･･･小学校・中学校・共同調理場の教育関連施設整備へ充当　▲５４百万円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③松崎町ふるさと応援基金･･･令和３年度寄付分をまちづくり事業へ充当　▲２２百万円、令和５年度寄付分を積立て　＋２９百万円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④松崎町地域福祉基金･･･保育園建設事業費補助金へ充当　▲５百万円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⑤松崎町立小学校教育振興基金･･･増減なし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松崎町公共施設整備基金･･･今後の公共施設改修整備事業等への財源確保のため、決算状況を確認しながら現状の基金残高を維持していく。</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②松崎町文教施設整備基金･･･教育関連施設（幼稚園・小学校・中学校・共同調理場等）の改修整備事業費等の財源として確保していく。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③松崎町ふるさと応援基金･･･寄付者の希望に沿った使途への充当。（寄付年度の翌々年度の事業費へ充当。）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④松崎町地域福祉基金･･･保育園建設事業費補助金へ充当。（現時点では、新たな積み立てはしない。）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⑤松崎町立小学校教育振興基金･･･小学校児童への教育振興の財源として確保していく。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財源不足への充当による取崩額は、前年度比４０百万円増の２００百万円とした一方、８０百万円を積み立てたことにより、令和５年度末基金残高は１２０百万円減の１，２５４百万円となった。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高齢化、主要産業の観光業など地域経済の低迷の理由により自主財源の確保が厳しい状況下における行政サービスの維持、大規模災害など突発的な支出に対応するため、決算の状況を確認しながら現状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現在のところ、新たな積み立て予定なし。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4260579</v>
      </c>
      <c r="BO4" s="371"/>
      <c r="BP4" s="371"/>
      <c r="BQ4" s="371"/>
      <c r="BR4" s="371"/>
      <c r="BS4" s="371"/>
      <c r="BT4" s="371"/>
      <c r="BU4" s="372"/>
      <c r="BV4" s="370">
        <v>4298564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5.2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4055051</v>
      </c>
      <c r="BO5" s="408"/>
      <c r="BP5" s="408"/>
      <c r="BQ5" s="408"/>
      <c r="BR5" s="408"/>
      <c r="BS5" s="408"/>
      <c r="BT5" s="408"/>
      <c r="BU5" s="409"/>
      <c r="BV5" s="407">
        <v>4015294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86.3</v>
      </c>
      <c r="CU5" s="405"/>
      <c r="CV5" s="405"/>
      <c r="CW5" s="405"/>
      <c r="CX5" s="405"/>
      <c r="CY5" s="405"/>
      <c r="CZ5" s="405"/>
      <c r="DA5" s="406"/>
      <c r="DB5" s="404">
        <v>83.8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205528</v>
      </c>
      <c r="BO6" s="408"/>
      <c r="BP6" s="408"/>
      <c r="BQ6" s="408"/>
      <c r="BR6" s="408"/>
      <c r="BS6" s="408"/>
      <c r="BT6" s="408"/>
      <c r="BU6" s="409"/>
      <c r="BV6" s="407">
        <v>283270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86.7</v>
      </c>
      <c r="CU6" s="445"/>
      <c r="CV6" s="445"/>
      <c r="CW6" s="445"/>
      <c r="CX6" s="445"/>
      <c r="CY6" s="445"/>
      <c r="CZ6" s="445"/>
      <c r="DA6" s="446"/>
      <c r="DB6" s="444">
        <v>84.7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55617</v>
      </c>
      <c r="BO7" s="408"/>
      <c r="BP7" s="408"/>
      <c r="BQ7" s="408"/>
      <c r="BR7" s="408"/>
      <c r="BS7" s="408"/>
      <c r="BT7" s="408"/>
      <c r="BU7" s="409"/>
      <c r="BV7" s="407">
        <v>147874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2589231</v>
      </c>
      <c r="CU7" s="408"/>
      <c r="CV7" s="408"/>
      <c r="CW7" s="408"/>
      <c r="CX7" s="408"/>
      <c r="CY7" s="408"/>
      <c r="CZ7" s="408"/>
      <c r="DA7" s="409"/>
      <c r="DB7" s="407">
        <v>2616486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149911</v>
      </c>
      <c r="BO8" s="408"/>
      <c r="BP8" s="408"/>
      <c r="BQ8" s="408"/>
      <c r="BR8" s="408"/>
      <c r="BS8" s="408"/>
      <c r="BT8" s="408"/>
      <c r="BU8" s="409"/>
      <c r="BV8" s="407">
        <v>135396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6038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14515</v>
      </c>
      <c r="BO9" s="408"/>
      <c r="BP9" s="408"/>
      <c r="BQ9" s="408"/>
      <c r="BR9" s="408"/>
      <c r="BS9" s="408"/>
      <c r="BT9" s="408"/>
      <c r="BU9" s="409"/>
      <c r="BV9" s="407">
        <v>33504</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10.199999999999999</v>
      </c>
      <c r="CU9" s="405"/>
      <c r="CV9" s="405"/>
      <c r="CW9" s="405"/>
      <c r="CX9" s="405"/>
      <c r="CY9" s="405"/>
      <c r="CZ9" s="405"/>
      <c r="DA9" s="406"/>
      <c r="DB9" s="404">
        <v>10.3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6837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110</v>
      </c>
      <c r="AV10" s="440"/>
      <c r="AW10" s="440"/>
      <c r="AX10" s="440"/>
      <c r="AY10" s="441" t="s">
        <v>115</v>
      </c>
      <c r="AZ10" s="442"/>
      <c r="BA10" s="442"/>
      <c r="BB10" s="442"/>
      <c r="BC10" s="442"/>
      <c r="BD10" s="442"/>
      <c r="BE10" s="442"/>
      <c r="BF10" s="442"/>
      <c r="BG10" s="442"/>
      <c r="BH10" s="442"/>
      <c r="BI10" s="442"/>
      <c r="BJ10" s="442"/>
      <c r="BK10" s="442"/>
      <c r="BL10" s="442"/>
      <c r="BM10" s="443"/>
      <c r="BN10" s="407">
        <v>80000</v>
      </c>
      <c r="BO10" s="408"/>
      <c r="BP10" s="408"/>
      <c r="BQ10" s="408"/>
      <c r="BR10" s="408"/>
      <c r="BS10" s="408"/>
      <c r="BT10" s="408"/>
      <c r="BU10" s="409"/>
      <c r="BV10" s="407">
        <v>70000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5824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200000</v>
      </c>
      <c r="BO12" s="408"/>
      <c r="BP12" s="408"/>
      <c r="BQ12" s="408"/>
      <c r="BR12" s="408"/>
      <c r="BS12" s="408"/>
      <c r="BT12" s="408"/>
      <c r="BU12" s="409"/>
      <c r="BV12" s="407">
        <v>160000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5787</v>
      </c>
      <c r="S13" s="492"/>
      <c r="T13" s="492"/>
      <c r="U13" s="492"/>
      <c r="V13" s="493"/>
      <c r="W13" s="423" t="s">
        <v>131</v>
      </c>
      <c r="X13" s="424"/>
      <c r="Y13" s="424"/>
      <c r="Z13" s="424"/>
      <c r="AA13" s="424"/>
      <c r="AB13" s="414"/>
      <c r="AC13" s="458">
        <v>175</v>
      </c>
      <c r="AD13" s="459"/>
      <c r="AE13" s="459"/>
      <c r="AF13" s="459"/>
      <c r="AG13" s="501"/>
      <c r="AH13" s="458">
        <v>222</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-105485</v>
      </c>
      <c r="BO13" s="408"/>
      <c r="BP13" s="408"/>
      <c r="BQ13" s="408"/>
      <c r="BR13" s="408"/>
      <c r="BS13" s="408"/>
      <c r="BT13" s="408"/>
      <c r="BU13" s="409"/>
      <c r="BV13" s="407">
        <v>-56496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5.3</v>
      </c>
      <c r="CU13" s="405"/>
      <c r="CV13" s="405"/>
      <c r="CW13" s="405"/>
      <c r="CX13" s="405"/>
      <c r="CY13" s="405"/>
      <c r="CZ13" s="405"/>
      <c r="DA13" s="406"/>
      <c r="DB13" s="404">
        <v>4.9000000000000004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5971</v>
      </c>
      <c r="S14" s="492"/>
      <c r="T14" s="492"/>
      <c r="U14" s="492"/>
      <c r="V14" s="493"/>
      <c r="W14" s="397"/>
      <c r="X14" s="398"/>
      <c r="Y14" s="398"/>
      <c r="Z14" s="398"/>
      <c r="AA14" s="398"/>
      <c r="AB14" s="387"/>
      <c r="AC14" s="494">
        <v>6.5</v>
      </c>
      <c r="AD14" s="495"/>
      <c r="AE14" s="495"/>
      <c r="AF14" s="495"/>
      <c r="AG14" s="496"/>
      <c r="AH14" s="494">
        <v>7.2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5941</v>
      </c>
      <c r="S15" s="492"/>
      <c r="T15" s="492"/>
      <c r="U15" s="492"/>
      <c r="V15" s="493"/>
      <c r="W15" s="423" t="s">
        <v>137</v>
      </c>
      <c r="X15" s="424"/>
      <c r="Y15" s="424"/>
      <c r="Z15" s="424"/>
      <c r="AA15" s="424"/>
      <c r="AB15" s="414"/>
      <c r="AC15" s="458">
        <v>442</v>
      </c>
      <c r="AD15" s="459"/>
      <c r="AE15" s="459"/>
      <c r="AF15" s="459"/>
      <c r="AG15" s="501"/>
      <c r="AH15" s="458">
        <v>531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649747</v>
      </c>
      <c r="BO15" s="371"/>
      <c r="BP15" s="371"/>
      <c r="BQ15" s="371"/>
      <c r="BR15" s="371"/>
      <c r="BS15" s="371"/>
      <c r="BT15" s="371"/>
      <c r="BU15" s="372"/>
      <c r="BV15" s="370">
        <v>637164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16.3</v>
      </c>
      <c r="AD16" s="495"/>
      <c r="AE16" s="495"/>
      <c r="AF16" s="495"/>
      <c r="AG16" s="496"/>
      <c r="AH16" s="494">
        <v>17.100000000000001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2421355</v>
      </c>
      <c r="BO16" s="408"/>
      <c r="BP16" s="408"/>
      <c r="BQ16" s="408"/>
      <c r="BR16" s="408"/>
      <c r="BS16" s="408"/>
      <c r="BT16" s="408"/>
      <c r="BU16" s="409"/>
      <c r="BV16" s="407">
        <v>2430177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2094</v>
      </c>
      <c r="AD17" s="459"/>
      <c r="AE17" s="459"/>
      <c r="AF17" s="459"/>
      <c r="AG17" s="501"/>
      <c r="AH17" s="458">
        <v>2350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807594</v>
      </c>
      <c r="BO17" s="408"/>
      <c r="BP17" s="408"/>
      <c r="BQ17" s="408"/>
      <c r="BR17" s="408"/>
      <c r="BS17" s="408"/>
      <c r="BT17" s="408"/>
      <c r="BU17" s="409"/>
      <c r="BV17" s="407">
        <v>794083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85.11</v>
      </c>
      <c r="M18" s="531"/>
      <c r="N18" s="531"/>
      <c r="O18" s="531"/>
      <c r="P18" s="531"/>
      <c r="Q18" s="531"/>
      <c r="R18" s="532"/>
      <c r="S18" s="532"/>
      <c r="T18" s="532"/>
      <c r="U18" s="532"/>
      <c r="V18" s="533"/>
      <c r="W18" s="425"/>
      <c r="X18" s="426"/>
      <c r="Y18" s="426"/>
      <c r="Z18" s="426"/>
      <c r="AA18" s="426"/>
      <c r="AB18" s="417"/>
      <c r="AC18" s="534">
        <v>77.2</v>
      </c>
      <c r="AD18" s="535"/>
      <c r="AE18" s="535"/>
      <c r="AF18" s="535"/>
      <c r="AG18" s="536"/>
      <c r="AH18" s="534">
        <v>75.7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2250167</v>
      </c>
      <c r="BO18" s="408"/>
      <c r="BP18" s="408"/>
      <c r="BQ18" s="408"/>
      <c r="BR18" s="408"/>
      <c r="BS18" s="408"/>
      <c r="BT18" s="408"/>
      <c r="BU18" s="409"/>
      <c r="BV18" s="407">
        <v>2217459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3411900</v>
      </c>
      <c r="BO19" s="408"/>
      <c r="BP19" s="408"/>
      <c r="BQ19" s="408"/>
      <c r="BR19" s="408"/>
      <c r="BS19" s="408"/>
      <c r="BT19" s="408"/>
      <c r="BU19" s="409"/>
      <c r="BV19" s="407">
        <v>3396216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2663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2433256</v>
      </c>
      <c r="BO22" s="371"/>
      <c r="BP22" s="371"/>
      <c r="BQ22" s="371"/>
      <c r="BR22" s="371"/>
      <c r="BS22" s="371"/>
      <c r="BT22" s="371"/>
      <c r="BU22" s="372"/>
      <c r="BV22" s="370">
        <v>2692259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2388134</v>
      </c>
      <c r="BO23" s="408"/>
      <c r="BP23" s="408"/>
      <c r="BQ23" s="408"/>
      <c r="BR23" s="408"/>
      <c r="BS23" s="408"/>
      <c r="BT23" s="408"/>
      <c r="BU23" s="409"/>
      <c r="BV23" s="407">
        <v>2632706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6120</v>
      </c>
      <c r="R24" s="459"/>
      <c r="S24" s="459"/>
      <c r="T24" s="459"/>
      <c r="U24" s="459"/>
      <c r="V24" s="501"/>
      <c r="W24" s="553"/>
      <c r="X24" s="554"/>
      <c r="Y24" s="555"/>
      <c r="Z24" s="457" t="s">
        <v>162</v>
      </c>
      <c r="AA24" s="437"/>
      <c r="AB24" s="437"/>
      <c r="AC24" s="437"/>
      <c r="AD24" s="437"/>
      <c r="AE24" s="437"/>
      <c r="AF24" s="437"/>
      <c r="AG24" s="438"/>
      <c r="AH24" s="458">
        <v>67</v>
      </c>
      <c r="AI24" s="459"/>
      <c r="AJ24" s="459"/>
      <c r="AK24" s="459"/>
      <c r="AL24" s="501"/>
      <c r="AM24" s="458">
        <v>186930</v>
      </c>
      <c r="AN24" s="459"/>
      <c r="AO24" s="459"/>
      <c r="AP24" s="459"/>
      <c r="AQ24" s="459"/>
      <c r="AR24" s="501"/>
      <c r="AS24" s="458">
        <v>2790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1061083</v>
      </c>
      <c r="BO24" s="408"/>
      <c r="BP24" s="408"/>
      <c r="BQ24" s="408"/>
      <c r="BR24" s="408"/>
      <c r="BS24" s="408"/>
      <c r="BT24" s="408"/>
      <c r="BU24" s="409"/>
      <c r="BV24" s="407">
        <v>1160154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5350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522157</v>
      </c>
      <c r="BO25" s="371"/>
      <c r="BP25" s="371"/>
      <c r="BQ25" s="371"/>
      <c r="BR25" s="371"/>
      <c r="BS25" s="371"/>
      <c r="BT25" s="371"/>
      <c r="BU25" s="372"/>
      <c r="BV25" s="370">
        <v>433889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4370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9752</v>
      </c>
      <c r="AN26" s="459"/>
      <c r="AO26" s="459"/>
      <c r="AP26" s="459"/>
      <c r="AQ26" s="459"/>
      <c r="AR26" s="501"/>
      <c r="AS26" s="458">
        <v>2438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2730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16520</v>
      </c>
      <c r="AN27" s="459"/>
      <c r="AO27" s="459"/>
      <c r="AP27" s="459"/>
      <c r="AQ27" s="459"/>
      <c r="AR27" s="501"/>
      <c r="AS27" s="458">
        <v>3304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2080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1253960</v>
      </c>
      <c r="BO28" s="371"/>
      <c r="BP28" s="371"/>
      <c r="BQ28" s="371"/>
      <c r="BR28" s="371"/>
      <c r="BS28" s="371"/>
      <c r="BT28" s="371"/>
      <c r="BU28" s="372"/>
      <c r="BV28" s="370">
        <v>1373960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6</v>
      </c>
      <c r="M29" s="459"/>
      <c r="N29" s="459"/>
      <c r="O29" s="459"/>
      <c r="P29" s="501"/>
      <c r="Q29" s="458">
        <v>1870</v>
      </c>
      <c r="R29" s="459"/>
      <c r="S29" s="459"/>
      <c r="T29" s="459"/>
      <c r="U29" s="459"/>
      <c r="V29" s="501"/>
      <c r="W29" s="556"/>
      <c r="X29" s="557"/>
      <c r="Y29" s="558"/>
      <c r="Z29" s="457" t="s">
        <v>177</v>
      </c>
      <c r="AA29" s="437"/>
      <c r="AB29" s="437"/>
      <c r="AC29" s="437"/>
      <c r="AD29" s="437"/>
      <c r="AE29" s="437"/>
      <c r="AF29" s="437"/>
      <c r="AG29" s="438"/>
      <c r="AH29" s="458">
        <v>72</v>
      </c>
      <c r="AI29" s="459"/>
      <c r="AJ29" s="459"/>
      <c r="AK29" s="459"/>
      <c r="AL29" s="501"/>
      <c r="AM29" s="458">
        <v>203450</v>
      </c>
      <c r="AN29" s="459"/>
      <c r="AO29" s="459"/>
      <c r="AP29" s="459"/>
      <c r="AQ29" s="459"/>
      <c r="AR29" s="501"/>
      <c r="AS29" s="458">
        <v>2826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782703</v>
      </c>
      <c r="BO30" s="527"/>
      <c r="BP30" s="527"/>
      <c r="BQ30" s="527"/>
      <c r="BR30" s="527"/>
      <c r="BS30" s="527"/>
      <c r="BT30" s="527"/>
      <c r="BU30" s="528"/>
      <c r="BV30" s="526">
        <v>861791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岩地集落排水事業特別会計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西豆衛生プラント組合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（一財）松崎町振興公社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温泉事業会計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石部集落排水事業特別会計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下田地区消防組合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伊豆まつざき荘事業会計</v>
      </c>
      <c r="AP36" s="598"/>
      <c r="AQ36" s="598"/>
      <c r="AR36" s="598"/>
      <c r="AS36" s="598"/>
      <c r="AT36" s="598"/>
      <c r="AU36" s="598"/>
      <c r="AV36" s="598"/>
      <c r="AW36" s="598"/>
      <c r="AX36" s="598"/>
      <c r="AY36" s="598"/>
      <c r="AZ36" s="598"/>
      <c r="BA36" s="598"/>
      <c r="BB36" s="598"/>
      <c r="BC36" s="598"/>
      <c r="BD36" s="181"/>
      <c r="BE36" s="597">
        <f t="shared" si="1"/>
        <v>10</v>
      </c>
      <c r="BF36" s="597"/>
      <c r="BG36" s="598" t="str">
        <f>IF('各会計、関係団体の財政状況及び健全化判断比率'!B36="","",'各会計、関係団体の財政状況及び健全化判断比率'!B36)</f>
        <v>雲見集落排水事業特別会計</v>
      </c>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一部事務組合下田メディカルセンター（事業会計分）</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一部事務組合下田メディカルセンター（普通会計分）</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静岡県市町総合事務組合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静岡県後期高齢者医療広域連合（事業会計分）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静岡県後期高齢者医療広域連合（普通会計分）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静岡県地方税滞納整理機構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南伊豆地域清掃施設組合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Z4iaSXSq2dK0STFoFiWP66vckMLoBN+EKRQGSm+jtgXhCkEc96OfaRq4WXRlfl/Sg2r04wKIZUa+LMsh6NreQ==" saltValue="f9wm3X5dKgHhcqmlfFzQX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605264</v>
      </c>
      <c r="S5" s="613"/>
      <c r="T5" s="613"/>
      <c r="U5" s="613"/>
      <c r="V5" s="613"/>
      <c r="W5" s="613"/>
      <c r="X5" s="613"/>
      <c r="Y5" s="614"/>
      <c r="Z5" s="615">
        <v>14.2</v>
      </c>
      <c r="AA5" s="615"/>
      <c r="AB5" s="615"/>
      <c r="AC5" s="615"/>
      <c r="AD5" s="616">
        <v>605264</v>
      </c>
      <c r="AE5" s="616"/>
      <c r="AF5" s="616"/>
      <c r="AG5" s="616"/>
      <c r="AH5" s="616"/>
      <c r="AI5" s="616"/>
      <c r="AJ5" s="616"/>
      <c r="AK5" s="616"/>
      <c r="AL5" s="617">
        <v>23.3</v>
      </c>
      <c r="AM5" s="618"/>
      <c r="AN5" s="618"/>
      <c r="AO5" s="619"/>
      <c r="AP5" s="609" t="s">
        <v>216</v>
      </c>
      <c r="AQ5" s="610"/>
      <c r="AR5" s="610"/>
      <c r="AS5" s="610"/>
      <c r="AT5" s="610"/>
      <c r="AU5" s="610"/>
      <c r="AV5" s="610"/>
      <c r="AW5" s="610"/>
      <c r="AX5" s="610"/>
      <c r="AY5" s="610"/>
      <c r="AZ5" s="610"/>
      <c r="BA5" s="610"/>
      <c r="BB5" s="610"/>
      <c r="BC5" s="610"/>
      <c r="BD5" s="610"/>
      <c r="BE5" s="610"/>
      <c r="BF5" s="611"/>
      <c r="BG5" s="623">
        <v>590896</v>
      </c>
      <c r="BH5" s="624"/>
      <c r="BI5" s="624"/>
      <c r="BJ5" s="624"/>
      <c r="BK5" s="624"/>
      <c r="BL5" s="624"/>
      <c r="BM5" s="624"/>
      <c r="BN5" s="625"/>
      <c r="BO5" s="626">
        <v>97.6</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38402</v>
      </c>
      <c r="S6" s="624"/>
      <c r="T6" s="624"/>
      <c r="U6" s="624"/>
      <c r="V6" s="624"/>
      <c r="W6" s="624"/>
      <c r="X6" s="624"/>
      <c r="Y6" s="625"/>
      <c r="Z6" s="626">
        <v>0.9</v>
      </c>
      <c r="AA6" s="626"/>
      <c r="AB6" s="626"/>
      <c r="AC6" s="626"/>
      <c r="AD6" s="627">
        <v>38402</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590896</v>
      </c>
      <c r="BH6" s="624"/>
      <c r="BI6" s="624"/>
      <c r="BJ6" s="624"/>
      <c r="BK6" s="624"/>
      <c r="BL6" s="624"/>
      <c r="BM6" s="624"/>
      <c r="BN6" s="625"/>
      <c r="BO6" s="626">
        <v>97.6</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48647</v>
      </c>
      <c r="CS6" s="624"/>
      <c r="CT6" s="624"/>
      <c r="CU6" s="624"/>
      <c r="CV6" s="624"/>
      <c r="CW6" s="624"/>
      <c r="CX6" s="624"/>
      <c r="CY6" s="625"/>
      <c r="CZ6" s="617">
        <v>1.2</v>
      </c>
      <c r="DA6" s="618"/>
      <c r="DB6" s="618"/>
      <c r="DC6" s="634"/>
      <c r="DD6" s="632" t="s">
        <v>122</v>
      </c>
      <c r="DE6" s="624"/>
      <c r="DF6" s="624"/>
      <c r="DG6" s="624"/>
      <c r="DH6" s="624"/>
      <c r="DI6" s="624"/>
      <c r="DJ6" s="624"/>
      <c r="DK6" s="624"/>
      <c r="DL6" s="624"/>
      <c r="DM6" s="624"/>
      <c r="DN6" s="624"/>
      <c r="DO6" s="624"/>
      <c r="DP6" s="625"/>
      <c r="DQ6" s="632">
        <v>48647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216</v>
      </c>
      <c r="S7" s="624"/>
      <c r="T7" s="624"/>
      <c r="U7" s="624"/>
      <c r="V7" s="624"/>
      <c r="W7" s="624"/>
      <c r="X7" s="624"/>
      <c r="Y7" s="625"/>
      <c r="Z7" s="626">
        <v>0</v>
      </c>
      <c r="AA7" s="626"/>
      <c r="AB7" s="626"/>
      <c r="AC7" s="626"/>
      <c r="AD7" s="627">
        <v>216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223339</v>
      </c>
      <c r="BH7" s="624"/>
      <c r="BI7" s="624"/>
      <c r="BJ7" s="624"/>
      <c r="BK7" s="624"/>
      <c r="BL7" s="624"/>
      <c r="BM7" s="624"/>
      <c r="BN7" s="625"/>
      <c r="BO7" s="626">
        <v>36.9</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810281</v>
      </c>
      <c r="CS7" s="624"/>
      <c r="CT7" s="624"/>
      <c r="CU7" s="624"/>
      <c r="CV7" s="624"/>
      <c r="CW7" s="624"/>
      <c r="CX7" s="624"/>
      <c r="CY7" s="625"/>
      <c r="CZ7" s="626">
        <v>20</v>
      </c>
      <c r="DA7" s="626"/>
      <c r="DB7" s="626"/>
      <c r="DC7" s="626"/>
      <c r="DD7" s="632">
        <v>15602</v>
      </c>
      <c r="DE7" s="624"/>
      <c r="DF7" s="624"/>
      <c r="DG7" s="624"/>
      <c r="DH7" s="624"/>
      <c r="DI7" s="624"/>
      <c r="DJ7" s="624"/>
      <c r="DK7" s="624"/>
      <c r="DL7" s="624"/>
      <c r="DM7" s="624"/>
      <c r="DN7" s="624"/>
      <c r="DO7" s="624"/>
      <c r="DP7" s="625"/>
      <c r="DQ7" s="632">
        <v>684637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3354</v>
      </c>
      <c r="S8" s="624"/>
      <c r="T8" s="624"/>
      <c r="U8" s="624"/>
      <c r="V8" s="624"/>
      <c r="W8" s="624"/>
      <c r="X8" s="624"/>
      <c r="Y8" s="625"/>
      <c r="Z8" s="626">
        <v>0.1</v>
      </c>
      <c r="AA8" s="626"/>
      <c r="AB8" s="626"/>
      <c r="AC8" s="626"/>
      <c r="AD8" s="627">
        <v>3354</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10538</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924131</v>
      </c>
      <c r="CS8" s="624"/>
      <c r="CT8" s="624"/>
      <c r="CU8" s="624"/>
      <c r="CV8" s="624"/>
      <c r="CW8" s="624"/>
      <c r="CX8" s="624"/>
      <c r="CY8" s="625"/>
      <c r="CZ8" s="626">
        <v>22.8</v>
      </c>
      <c r="DA8" s="626"/>
      <c r="DB8" s="626"/>
      <c r="DC8" s="626"/>
      <c r="DD8" s="632">
        <v>5531</v>
      </c>
      <c r="DE8" s="624"/>
      <c r="DF8" s="624"/>
      <c r="DG8" s="624"/>
      <c r="DH8" s="624"/>
      <c r="DI8" s="624"/>
      <c r="DJ8" s="624"/>
      <c r="DK8" s="624"/>
      <c r="DL8" s="624"/>
      <c r="DM8" s="624"/>
      <c r="DN8" s="624"/>
      <c r="DO8" s="624"/>
      <c r="DP8" s="625"/>
      <c r="DQ8" s="632">
        <v>606808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5416</v>
      </c>
      <c r="S9" s="624"/>
      <c r="T9" s="624"/>
      <c r="U9" s="624"/>
      <c r="V9" s="624"/>
      <c r="W9" s="624"/>
      <c r="X9" s="624"/>
      <c r="Y9" s="625"/>
      <c r="Z9" s="626">
        <v>0.1</v>
      </c>
      <c r="AA9" s="626"/>
      <c r="AB9" s="626"/>
      <c r="AC9" s="626"/>
      <c r="AD9" s="627">
        <v>5416</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188706</v>
      </c>
      <c r="BH9" s="624"/>
      <c r="BI9" s="624"/>
      <c r="BJ9" s="624"/>
      <c r="BK9" s="624"/>
      <c r="BL9" s="624"/>
      <c r="BM9" s="624"/>
      <c r="BN9" s="625"/>
      <c r="BO9" s="626">
        <v>31.2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542264</v>
      </c>
      <c r="CS9" s="624"/>
      <c r="CT9" s="624"/>
      <c r="CU9" s="624"/>
      <c r="CV9" s="624"/>
      <c r="CW9" s="624"/>
      <c r="CX9" s="624"/>
      <c r="CY9" s="625"/>
      <c r="CZ9" s="626">
        <v>13.4</v>
      </c>
      <c r="DA9" s="626"/>
      <c r="DB9" s="626"/>
      <c r="DC9" s="626"/>
      <c r="DD9" s="632">
        <v>45303</v>
      </c>
      <c r="DE9" s="624"/>
      <c r="DF9" s="624"/>
      <c r="DG9" s="624"/>
      <c r="DH9" s="624"/>
      <c r="DI9" s="624"/>
      <c r="DJ9" s="624"/>
      <c r="DK9" s="624"/>
      <c r="DL9" s="624"/>
      <c r="DM9" s="624"/>
      <c r="DN9" s="624"/>
      <c r="DO9" s="624"/>
      <c r="DP9" s="625"/>
      <c r="DQ9" s="632">
        <v>504905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16999</v>
      </c>
      <c r="BH10" s="624"/>
      <c r="BI10" s="624"/>
      <c r="BJ10" s="624"/>
      <c r="BK10" s="624"/>
      <c r="BL10" s="624"/>
      <c r="BM10" s="624"/>
      <c r="BN10" s="625"/>
      <c r="BO10" s="626">
        <v>2.8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147408</v>
      </c>
      <c r="S11" s="624"/>
      <c r="T11" s="624"/>
      <c r="U11" s="624"/>
      <c r="V11" s="624"/>
      <c r="W11" s="624"/>
      <c r="X11" s="624"/>
      <c r="Y11" s="625"/>
      <c r="Z11" s="628">
        <v>3.5</v>
      </c>
      <c r="AA11" s="629"/>
      <c r="AB11" s="629"/>
      <c r="AC11" s="635"/>
      <c r="AD11" s="632">
        <v>147408</v>
      </c>
      <c r="AE11" s="624"/>
      <c r="AF11" s="624"/>
      <c r="AG11" s="624"/>
      <c r="AH11" s="624"/>
      <c r="AI11" s="624"/>
      <c r="AJ11" s="624"/>
      <c r="AK11" s="625"/>
      <c r="AL11" s="628">
        <v>5.7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7096</v>
      </c>
      <c r="BH11" s="624"/>
      <c r="BI11" s="624"/>
      <c r="BJ11" s="624"/>
      <c r="BK11" s="624"/>
      <c r="BL11" s="624"/>
      <c r="BM11" s="624"/>
      <c r="BN11" s="625"/>
      <c r="BO11" s="626">
        <v>1.2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232105</v>
      </c>
      <c r="CS11" s="624"/>
      <c r="CT11" s="624"/>
      <c r="CU11" s="624"/>
      <c r="CV11" s="624"/>
      <c r="CW11" s="624"/>
      <c r="CX11" s="624"/>
      <c r="CY11" s="625"/>
      <c r="CZ11" s="626">
        <v>5.7</v>
      </c>
      <c r="DA11" s="626"/>
      <c r="DB11" s="626"/>
      <c r="DC11" s="626"/>
      <c r="DD11" s="632">
        <v>69317</v>
      </c>
      <c r="DE11" s="624"/>
      <c r="DF11" s="624"/>
      <c r="DG11" s="624"/>
      <c r="DH11" s="624"/>
      <c r="DI11" s="624"/>
      <c r="DJ11" s="624"/>
      <c r="DK11" s="624"/>
      <c r="DL11" s="624"/>
      <c r="DM11" s="624"/>
      <c r="DN11" s="624"/>
      <c r="DO11" s="624"/>
      <c r="DP11" s="625"/>
      <c r="DQ11" s="632">
        <v>126144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301278</v>
      </c>
      <c r="BH12" s="624"/>
      <c r="BI12" s="624"/>
      <c r="BJ12" s="624"/>
      <c r="BK12" s="624"/>
      <c r="BL12" s="624"/>
      <c r="BM12" s="624"/>
      <c r="BN12" s="625"/>
      <c r="BO12" s="626">
        <v>49.8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286128</v>
      </c>
      <c r="CS12" s="624"/>
      <c r="CT12" s="624"/>
      <c r="CU12" s="624"/>
      <c r="CV12" s="624"/>
      <c r="CW12" s="624"/>
      <c r="CX12" s="624"/>
      <c r="CY12" s="625"/>
      <c r="CZ12" s="626">
        <v>7.1</v>
      </c>
      <c r="DA12" s="626"/>
      <c r="DB12" s="626"/>
      <c r="DC12" s="626"/>
      <c r="DD12" s="632">
        <v>34754</v>
      </c>
      <c r="DE12" s="624"/>
      <c r="DF12" s="624"/>
      <c r="DG12" s="624"/>
      <c r="DH12" s="624"/>
      <c r="DI12" s="624"/>
      <c r="DJ12" s="624"/>
      <c r="DK12" s="624"/>
      <c r="DL12" s="624"/>
      <c r="DM12" s="624"/>
      <c r="DN12" s="624"/>
      <c r="DO12" s="624"/>
      <c r="DP12" s="625"/>
      <c r="DQ12" s="632">
        <v>234116</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299888</v>
      </c>
      <c r="BH13" s="624"/>
      <c r="BI13" s="624"/>
      <c r="BJ13" s="624"/>
      <c r="BK13" s="624"/>
      <c r="BL13" s="624"/>
      <c r="BM13" s="624"/>
      <c r="BN13" s="625"/>
      <c r="BO13" s="626">
        <v>49.5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225206</v>
      </c>
      <c r="CS13" s="624"/>
      <c r="CT13" s="624"/>
      <c r="CU13" s="624"/>
      <c r="CV13" s="624"/>
      <c r="CW13" s="624"/>
      <c r="CX13" s="624"/>
      <c r="CY13" s="625"/>
      <c r="CZ13" s="626">
        <v>5.6</v>
      </c>
      <c r="DA13" s="626"/>
      <c r="DB13" s="626"/>
      <c r="DC13" s="626"/>
      <c r="DD13" s="632">
        <v>94958</v>
      </c>
      <c r="DE13" s="624"/>
      <c r="DF13" s="624"/>
      <c r="DG13" s="624"/>
      <c r="DH13" s="624"/>
      <c r="DI13" s="624"/>
      <c r="DJ13" s="624"/>
      <c r="DK13" s="624"/>
      <c r="DL13" s="624"/>
      <c r="DM13" s="624"/>
      <c r="DN13" s="624"/>
      <c r="DO13" s="624"/>
      <c r="DP13" s="625"/>
      <c r="DQ13" s="632">
        <v>167810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348</v>
      </c>
      <c r="S14" s="624"/>
      <c r="T14" s="624"/>
      <c r="U14" s="624"/>
      <c r="V14" s="624"/>
      <c r="W14" s="624"/>
      <c r="X14" s="624"/>
      <c r="Y14" s="625"/>
      <c r="Z14" s="626">
        <v>0</v>
      </c>
      <c r="AA14" s="626"/>
      <c r="AB14" s="626"/>
      <c r="AC14" s="626"/>
      <c r="AD14" s="627">
        <v>348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24401</v>
      </c>
      <c r="BH14" s="624"/>
      <c r="BI14" s="624"/>
      <c r="BJ14" s="624"/>
      <c r="BK14" s="624"/>
      <c r="BL14" s="624"/>
      <c r="BM14" s="624"/>
      <c r="BN14" s="625"/>
      <c r="BO14" s="626">
        <v>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268542</v>
      </c>
      <c r="CS14" s="624"/>
      <c r="CT14" s="624"/>
      <c r="CU14" s="624"/>
      <c r="CV14" s="624"/>
      <c r="CW14" s="624"/>
      <c r="CX14" s="624"/>
      <c r="CY14" s="625"/>
      <c r="CZ14" s="626">
        <v>6.6</v>
      </c>
      <c r="DA14" s="626"/>
      <c r="DB14" s="626"/>
      <c r="DC14" s="626"/>
      <c r="DD14" s="632">
        <v>437</v>
      </c>
      <c r="DE14" s="624"/>
      <c r="DF14" s="624"/>
      <c r="DG14" s="624"/>
      <c r="DH14" s="624"/>
      <c r="DI14" s="624"/>
      <c r="DJ14" s="624"/>
      <c r="DK14" s="624"/>
      <c r="DL14" s="624"/>
      <c r="DM14" s="624"/>
      <c r="DN14" s="624"/>
      <c r="DO14" s="624"/>
      <c r="DP14" s="625"/>
      <c r="DQ14" s="632">
        <v>236677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41878</v>
      </c>
      <c r="BH15" s="624"/>
      <c r="BI15" s="624"/>
      <c r="BJ15" s="624"/>
      <c r="BK15" s="624"/>
      <c r="BL15" s="624"/>
      <c r="BM15" s="624"/>
      <c r="BN15" s="625"/>
      <c r="BO15" s="626">
        <v>6.9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312950</v>
      </c>
      <c r="CS15" s="624"/>
      <c r="CT15" s="624"/>
      <c r="CU15" s="624"/>
      <c r="CV15" s="624"/>
      <c r="CW15" s="624"/>
      <c r="CX15" s="624"/>
      <c r="CY15" s="625"/>
      <c r="CZ15" s="626">
        <v>7.7</v>
      </c>
      <c r="DA15" s="626"/>
      <c r="DB15" s="626"/>
      <c r="DC15" s="626"/>
      <c r="DD15" s="632">
        <v>70718</v>
      </c>
      <c r="DE15" s="624"/>
      <c r="DF15" s="624"/>
      <c r="DG15" s="624"/>
      <c r="DH15" s="624"/>
      <c r="DI15" s="624"/>
      <c r="DJ15" s="624"/>
      <c r="DK15" s="624"/>
      <c r="DL15" s="624"/>
      <c r="DM15" s="624"/>
      <c r="DN15" s="624"/>
      <c r="DO15" s="624"/>
      <c r="DP15" s="625"/>
      <c r="DQ15" s="632">
        <v>238086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4016</v>
      </c>
      <c r="S16" s="624"/>
      <c r="T16" s="624"/>
      <c r="U16" s="624"/>
      <c r="V16" s="624"/>
      <c r="W16" s="624"/>
      <c r="X16" s="624"/>
      <c r="Y16" s="625"/>
      <c r="Z16" s="626">
        <v>0.1</v>
      </c>
      <c r="AA16" s="626"/>
      <c r="AB16" s="626"/>
      <c r="AC16" s="626"/>
      <c r="AD16" s="627">
        <v>4016</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57267</v>
      </c>
      <c r="CS16" s="624"/>
      <c r="CT16" s="624"/>
      <c r="CU16" s="624"/>
      <c r="CV16" s="624"/>
      <c r="CW16" s="624"/>
      <c r="CX16" s="624"/>
      <c r="CY16" s="625"/>
      <c r="CZ16" s="626">
        <v>1.4</v>
      </c>
      <c r="DA16" s="626"/>
      <c r="DB16" s="626"/>
      <c r="DC16" s="626"/>
      <c r="DD16" s="632" t="s">
        <v>122</v>
      </c>
      <c r="DE16" s="624"/>
      <c r="DF16" s="624"/>
      <c r="DG16" s="624"/>
      <c r="DH16" s="624"/>
      <c r="DI16" s="624"/>
      <c r="DJ16" s="624"/>
      <c r="DK16" s="624"/>
      <c r="DL16" s="624"/>
      <c r="DM16" s="624"/>
      <c r="DN16" s="624"/>
      <c r="DO16" s="624"/>
      <c r="DP16" s="625"/>
      <c r="DQ16" s="632">
        <v>11012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11865</v>
      </c>
      <c r="S17" s="624"/>
      <c r="T17" s="624"/>
      <c r="U17" s="624"/>
      <c r="V17" s="624"/>
      <c r="W17" s="624"/>
      <c r="X17" s="624"/>
      <c r="Y17" s="625"/>
      <c r="Z17" s="626">
        <v>0.3</v>
      </c>
      <c r="AA17" s="626"/>
      <c r="AB17" s="626"/>
      <c r="AC17" s="626"/>
      <c r="AD17" s="627">
        <v>11865</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347530</v>
      </c>
      <c r="CS17" s="624"/>
      <c r="CT17" s="624"/>
      <c r="CU17" s="624"/>
      <c r="CV17" s="624"/>
      <c r="CW17" s="624"/>
      <c r="CX17" s="624"/>
      <c r="CY17" s="625"/>
      <c r="CZ17" s="626">
        <v>8.6</v>
      </c>
      <c r="DA17" s="626"/>
      <c r="DB17" s="626"/>
      <c r="DC17" s="626"/>
      <c r="DD17" s="632" t="s">
        <v>122</v>
      </c>
      <c r="DE17" s="624"/>
      <c r="DF17" s="624"/>
      <c r="DG17" s="624"/>
      <c r="DH17" s="624"/>
      <c r="DI17" s="624"/>
      <c r="DJ17" s="624"/>
      <c r="DK17" s="624"/>
      <c r="DL17" s="624"/>
      <c r="DM17" s="624"/>
      <c r="DN17" s="624"/>
      <c r="DO17" s="624"/>
      <c r="DP17" s="625"/>
      <c r="DQ17" s="632">
        <v>347530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1639</v>
      </c>
      <c r="S18" s="624"/>
      <c r="T18" s="624"/>
      <c r="U18" s="624"/>
      <c r="V18" s="624"/>
      <c r="W18" s="624"/>
      <c r="X18" s="624"/>
      <c r="Y18" s="625"/>
      <c r="Z18" s="626">
        <v>0</v>
      </c>
      <c r="AA18" s="626"/>
      <c r="AB18" s="626"/>
      <c r="AC18" s="626"/>
      <c r="AD18" s="627">
        <v>1639</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1589</v>
      </c>
      <c r="S19" s="624"/>
      <c r="T19" s="624"/>
      <c r="U19" s="624"/>
      <c r="V19" s="624"/>
      <c r="W19" s="624"/>
      <c r="X19" s="624"/>
      <c r="Y19" s="625"/>
      <c r="Z19" s="626">
        <v>0</v>
      </c>
      <c r="AA19" s="626"/>
      <c r="AB19" s="626"/>
      <c r="AC19" s="626"/>
      <c r="AD19" s="627">
        <v>1589</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14368</v>
      </c>
      <c r="BH19" s="624"/>
      <c r="BI19" s="624"/>
      <c r="BJ19" s="624"/>
      <c r="BK19" s="624"/>
      <c r="BL19" s="624"/>
      <c r="BM19" s="624"/>
      <c r="BN19" s="625"/>
      <c r="BO19" s="626">
        <v>2.4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50</v>
      </c>
      <c r="S20" s="624"/>
      <c r="T20" s="624"/>
      <c r="U20" s="624"/>
      <c r="V20" s="624"/>
      <c r="W20" s="624"/>
      <c r="X20" s="624"/>
      <c r="Y20" s="625"/>
      <c r="Z20" s="626">
        <v>0</v>
      </c>
      <c r="AA20" s="626"/>
      <c r="AB20" s="626"/>
      <c r="AC20" s="626"/>
      <c r="AD20" s="627">
        <v>50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14368</v>
      </c>
      <c r="BH20" s="624"/>
      <c r="BI20" s="624"/>
      <c r="BJ20" s="624"/>
      <c r="BK20" s="624"/>
      <c r="BL20" s="624"/>
      <c r="BM20" s="624"/>
      <c r="BN20" s="625"/>
      <c r="BO20" s="626">
        <v>2.4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4055051</v>
      </c>
      <c r="CS20" s="624"/>
      <c r="CT20" s="624"/>
      <c r="CU20" s="624"/>
      <c r="CV20" s="624"/>
      <c r="CW20" s="624"/>
      <c r="CX20" s="624"/>
      <c r="CY20" s="625"/>
      <c r="CZ20" s="626">
        <v>100</v>
      </c>
      <c r="DA20" s="626"/>
      <c r="DB20" s="626"/>
      <c r="DC20" s="626"/>
      <c r="DD20" s="632">
        <v>336620</v>
      </c>
      <c r="DE20" s="624"/>
      <c r="DF20" s="624"/>
      <c r="DG20" s="624"/>
      <c r="DH20" s="624"/>
      <c r="DI20" s="624"/>
      <c r="DJ20" s="624"/>
      <c r="DK20" s="624"/>
      <c r="DL20" s="624"/>
      <c r="DM20" s="624"/>
      <c r="DN20" s="624"/>
      <c r="DO20" s="624"/>
      <c r="DP20" s="625"/>
      <c r="DQ20" s="632">
        <v>3206372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1916501</v>
      </c>
      <c r="S21" s="624"/>
      <c r="T21" s="624"/>
      <c r="U21" s="624"/>
      <c r="V21" s="624"/>
      <c r="W21" s="624"/>
      <c r="X21" s="624"/>
      <c r="Y21" s="625"/>
      <c r="Z21" s="626">
        <v>45</v>
      </c>
      <c r="AA21" s="626"/>
      <c r="AB21" s="626"/>
      <c r="AC21" s="626"/>
      <c r="AD21" s="627">
        <v>1769609</v>
      </c>
      <c r="AE21" s="627"/>
      <c r="AF21" s="627"/>
      <c r="AG21" s="627"/>
      <c r="AH21" s="627"/>
      <c r="AI21" s="627"/>
      <c r="AJ21" s="627"/>
      <c r="AK21" s="627"/>
      <c r="AL21" s="628">
        <v>68.2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14368</v>
      </c>
      <c r="BH21" s="624"/>
      <c r="BI21" s="624"/>
      <c r="BJ21" s="624"/>
      <c r="BK21" s="624"/>
      <c r="BL21" s="624"/>
      <c r="BM21" s="624"/>
      <c r="BN21" s="625"/>
      <c r="BO21" s="626">
        <v>2.4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1769609</v>
      </c>
      <c r="S22" s="624"/>
      <c r="T22" s="624"/>
      <c r="U22" s="624"/>
      <c r="V22" s="624"/>
      <c r="W22" s="624"/>
      <c r="X22" s="624"/>
      <c r="Y22" s="625"/>
      <c r="Z22" s="626">
        <v>41.5</v>
      </c>
      <c r="AA22" s="626"/>
      <c r="AB22" s="626"/>
      <c r="AC22" s="626"/>
      <c r="AD22" s="627">
        <v>1769609</v>
      </c>
      <c r="AE22" s="627"/>
      <c r="AF22" s="627"/>
      <c r="AG22" s="627"/>
      <c r="AH22" s="627"/>
      <c r="AI22" s="627"/>
      <c r="AJ22" s="627"/>
      <c r="AK22" s="627"/>
      <c r="AL22" s="628">
        <v>68.2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146892</v>
      </c>
      <c r="S23" s="624"/>
      <c r="T23" s="624"/>
      <c r="U23" s="624"/>
      <c r="V23" s="624"/>
      <c r="W23" s="624"/>
      <c r="X23" s="624"/>
      <c r="Y23" s="625"/>
      <c r="Z23" s="626">
        <v>3.4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1492492</v>
      </c>
      <c r="CS24" s="613"/>
      <c r="CT24" s="613"/>
      <c r="CU24" s="613"/>
      <c r="CV24" s="613"/>
      <c r="CW24" s="613"/>
      <c r="CX24" s="613"/>
      <c r="CY24" s="614"/>
      <c r="CZ24" s="617">
        <v>36.799999999999997</v>
      </c>
      <c r="DA24" s="618"/>
      <c r="DB24" s="618"/>
      <c r="DC24" s="634"/>
      <c r="DD24" s="658">
        <v>1227594</v>
      </c>
      <c r="DE24" s="613"/>
      <c r="DF24" s="613"/>
      <c r="DG24" s="613"/>
      <c r="DH24" s="613"/>
      <c r="DI24" s="613"/>
      <c r="DJ24" s="613"/>
      <c r="DK24" s="614"/>
      <c r="DL24" s="658">
        <v>1002424</v>
      </c>
      <c r="DM24" s="613"/>
      <c r="DN24" s="613"/>
      <c r="DO24" s="613"/>
      <c r="DP24" s="613"/>
      <c r="DQ24" s="613"/>
      <c r="DR24" s="613"/>
      <c r="DS24" s="613"/>
      <c r="DT24" s="613"/>
      <c r="DU24" s="613"/>
      <c r="DV24" s="614"/>
      <c r="DW24" s="617">
        <v>38.4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2734429</v>
      </c>
      <c r="S25" s="624"/>
      <c r="T25" s="624"/>
      <c r="U25" s="624"/>
      <c r="V25" s="624"/>
      <c r="W25" s="624"/>
      <c r="X25" s="624"/>
      <c r="Y25" s="625"/>
      <c r="Z25" s="626">
        <v>64.2</v>
      </c>
      <c r="AA25" s="626"/>
      <c r="AB25" s="626"/>
      <c r="AC25" s="626"/>
      <c r="AD25" s="627">
        <v>2587537</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706931</v>
      </c>
      <c r="CS25" s="655"/>
      <c r="CT25" s="655"/>
      <c r="CU25" s="655"/>
      <c r="CV25" s="655"/>
      <c r="CW25" s="655"/>
      <c r="CX25" s="655"/>
      <c r="CY25" s="656"/>
      <c r="CZ25" s="628">
        <v>17.399999999999999</v>
      </c>
      <c r="DA25" s="653"/>
      <c r="DB25" s="653"/>
      <c r="DC25" s="657"/>
      <c r="DD25" s="632">
        <v>673391</v>
      </c>
      <c r="DE25" s="655"/>
      <c r="DF25" s="655"/>
      <c r="DG25" s="655"/>
      <c r="DH25" s="655"/>
      <c r="DI25" s="655"/>
      <c r="DJ25" s="655"/>
      <c r="DK25" s="656"/>
      <c r="DL25" s="632">
        <v>556975</v>
      </c>
      <c r="DM25" s="655"/>
      <c r="DN25" s="655"/>
      <c r="DO25" s="655"/>
      <c r="DP25" s="655"/>
      <c r="DQ25" s="655"/>
      <c r="DR25" s="655"/>
      <c r="DS25" s="655"/>
      <c r="DT25" s="655"/>
      <c r="DU25" s="655"/>
      <c r="DV25" s="656"/>
      <c r="DW25" s="628">
        <v>21.4</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421943</v>
      </c>
      <c r="CS26" s="624"/>
      <c r="CT26" s="624"/>
      <c r="CU26" s="624"/>
      <c r="CV26" s="624"/>
      <c r="CW26" s="624"/>
      <c r="CX26" s="624"/>
      <c r="CY26" s="625"/>
      <c r="CZ26" s="628">
        <v>10.4</v>
      </c>
      <c r="DA26" s="653"/>
      <c r="DB26" s="653"/>
      <c r="DC26" s="657"/>
      <c r="DD26" s="632">
        <v>396939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14078</v>
      </c>
      <c r="S27" s="624"/>
      <c r="T27" s="624"/>
      <c r="U27" s="624"/>
      <c r="V27" s="624"/>
      <c r="W27" s="624"/>
      <c r="X27" s="624"/>
      <c r="Y27" s="625"/>
      <c r="Z27" s="626">
        <v>0.3</v>
      </c>
      <c r="AA27" s="626"/>
      <c r="AB27" s="626"/>
      <c r="AC27" s="626"/>
      <c r="AD27" s="627">
        <v>603</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605264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438031</v>
      </c>
      <c r="CS27" s="655"/>
      <c r="CT27" s="655"/>
      <c r="CU27" s="655"/>
      <c r="CV27" s="655"/>
      <c r="CW27" s="655"/>
      <c r="CX27" s="655"/>
      <c r="CY27" s="656"/>
      <c r="CZ27" s="628">
        <v>10.8</v>
      </c>
      <c r="DA27" s="653"/>
      <c r="DB27" s="653"/>
      <c r="DC27" s="657"/>
      <c r="DD27" s="632">
        <v>206673</v>
      </c>
      <c r="DE27" s="655"/>
      <c r="DF27" s="655"/>
      <c r="DG27" s="655"/>
      <c r="DH27" s="655"/>
      <c r="DI27" s="655"/>
      <c r="DJ27" s="655"/>
      <c r="DK27" s="656"/>
      <c r="DL27" s="632">
        <v>97919</v>
      </c>
      <c r="DM27" s="655"/>
      <c r="DN27" s="655"/>
      <c r="DO27" s="655"/>
      <c r="DP27" s="655"/>
      <c r="DQ27" s="655"/>
      <c r="DR27" s="655"/>
      <c r="DS27" s="655"/>
      <c r="DT27" s="655"/>
      <c r="DU27" s="655"/>
      <c r="DV27" s="656"/>
      <c r="DW27" s="628">
        <v>3.8</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32288</v>
      </c>
      <c r="S28" s="624"/>
      <c r="T28" s="624"/>
      <c r="U28" s="624"/>
      <c r="V28" s="624"/>
      <c r="W28" s="624"/>
      <c r="X28" s="624"/>
      <c r="Y28" s="625"/>
      <c r="Z28" s="626">
        <v>0.8</v>
      </c>
      <c r="AA28" s="626"/>
      <c r="AB28" s="626"/>
      <c r="AC28" s="626"/>
      <c r="AD28" s="627">
        <v>4835</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347530</v>
      </c>
      <c r="CS28" s="624"/>
      <c r="CT28" s="624"/>
      <c r="CU28" s="624"/>
      <c r="CV28" s="624"/>
      <c r="CW28" s="624"/>
      <c r="CX28" s="624"/>
      <c r="CY28" s="625"/>
      <c r="CZ28" s="628">
        <v>8.6</v>
      </c>
      <c r="DA28" s="653"/>
      <c r="DB28" s="653"/>
      <c r="DC28" s="657"/>
      <c r="DD28" s="632">
        <v>347530</v>
      </c>
      <c r="DE28" s="624"/>
      <c r="DF28" s="624"/>
      <c r="DG28" s="624"/>
      <c r="DH28" s="624"/>
      <c r="DI28" s="624"/>
      <c r="DJ28" s="624"/>
      <c r="DK28" s="625"/>
      <c r="DL28" s="632">
        <v>347530</v>
      </c>
      <c r="DM28" s="624"/>
      <c r="DN28" s="624"/>
      <c r="DO28" s="624"/>
      <c r="DP28" s="624"/>
      <c r="DQ28" s="624"/>
      <c r="DR28" s="624"/>
      <c r="DS28" s="624"/>
      <c r="DT28" s="624"/>
      <c r="DU28" s="624"/>
      <c r="DV28" s="625"/>
      <c r="DW28" s="628">
        <v>13.3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11223</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347530</v>
      </c>
      <c r="CS29" s="655"/>
      <c r="CT29" s="655"/>
      <c r="CU29" s="655"/>
      <c r="CV29" s="655"/>
      <c r="CW29" s="655"/>
      <c r="CX29" s="655"/>
      <c r="CY29" s="656"/>
      <c r="CZ29" s="628">
        <v>8.6</v>
      </c>
      <c r="DA29" s="653"/>
      <c r="DB29" s="653"/>
      <c r="DC29" s="657"/>
      <c r="DD29" s="632">
        <v>347530</v>
      </c>
      <c r="DE29" s="655"/>
      <c r="DF29" s="655"/>
      <c r="DG29" s="655"/>
      <c r="DH29" s="655"/>
      <c r="DI29" s="655"/>
      <c r="DJ29" s="655"/>
      <c r="DK29" s="656"/>
      <c r="DL29" s="632">
        <v>347530</v>
      </c>
      <c r="DM29" s="655"/>
      <c r="DN29" s="655"/>
      <c r="DO29" s="655"/>
      <c r="DP29" s="655"/>
      <c r="DQ29" s="655"/>
      <c r="DR29" s="655"/>
      <c r="DS29" s="655"/>
      <c r="DT29" s="655"/>
      <c r="DU29" s="655"/>
      <c r="DV29" s="656"/>
      <c r="DW29" s="628">
        <v>13.3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426374</v>
      </c>
      <c r="S30" s="624"/>
      <c r="T30" s="624"/>
      <c r="U30" s="624"/>
      <c r="V30" s="624"/>
      <c r="W30" s="624"/>
      <c r="X30" s="624"/>
      <c r="Y30" s="625"/>
      <c r="Z30" s="626">
        <v>10</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340531</v>
      </c>
      <c r="CS30" s="624"/>
      <c r="CT30" s="624"/>
      <c r="CU30" s="624"/>
      <c r="CV30" s="624"/>
      <c r="CW30" s="624"/>
      <c r="CX30" s="624"/>
      <c r="CY30" s="625"/>
      <c r="CZ30" s="628">
        <v>8.4</v>
      </c>
      <c r="DA30" s="653"/>
      <c r="DB30" s="653"/>
      <c r="DC30" s="657"/>
      <c r="DD30" s="632">
        <v>340531</v>
      </c>
      <c r="DE30" s="624"/>
      <c r="DF30" s="624"/>
      <c r="DG30" s="624"/>
      <c r="DH30" s="624"/>
      <c r="DI30" s="624"/>
      <c r="DJ30" s="624"/>
      <c r="DK30" s="625"/>
      <c r="DL30" s="632">
        <v>340531</v>
      </c>
      <c r="DM30" s="624"/>
      <c r="DN30" s="624"/>
      <c r="DO30" s="624"/>
      <c r="DP30" s="624"/>
      <c r="DQ30" s="624"/>
      <c r="DR30" s="624"/>
      <c r="DS30" s="624"/>
      <c r="DT30" s="624"/>
      <c r="DU30" s="624"/>
      <c r="DV30" s="625"/>
      <c r="DW30" s="628">
        <v>13.1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v>
      </c>
      <c r="BH31" s="667"/>
      <c r="BI31" s="667"/>
      <c r="BJ31" s="667"/>
      <c r="BK31" s="667"/>
      <c r="BL31" s="667"/>
      <c r="BM31" s="618">
        <v>97.5</v>
      </c>
      <c r="BN31" s="667"/>
      <c r="BO31" s="667"/>
      <c r="BP31" s="667"/>
      <c r="BQ31" s="668"/>
      <c r="BR31" s="679">
        <v>99.1</v>
      </c>
      <c r="BS31" s="667"/>
      <c r="BT31" s="667"/>
      <c r="BU31" s="667"/>
      <c r="BV31" s="667"/>
      <c r="BW31" s="667"/>
      <c r="BX31" s="618">
        <v>97.5</v>
      </c>
      <c r="BY31" s="667"/>
      <c r="BZ31" s="667"/>
      <c r="CA31" s="667"/>
      <c r="CB31" s="668"/>
      <c r="CD31" s="661"/>
      <c r="CE31" s="662"/>
      <c r="CF31" s="620" t="s">
        <v>300</v>
      </c>
      <c r="CG31" s="621"/>
      <c r="CH31" s="621"/>
      <c r="CI31" s="621"/>
      <c r="CJ31" s="621"/>
      <c r="CK31" s="621"/>
      <c r="CL31" s="621"/>
      <c r="CM31" s="621"/>
      <c r="CN31" s="621"/>
      <c r="CO31" s="621"/>
      <c r="CP31" s="621"/>
      <c r="CQ31" s="622"/>
      <c r="CR31" s="623">
        <v>6999</v>
      </c>
      <c r="CS31" s="655"/>
      <c r="CT31" s="655"/>
      <c r="CU31" s="655"/>
      <c r="CV31" s="655"/>
      <c r="CW31" s="655"/>
      <c r="CX31" s="655"/>
      <c r="CY31" s="656"/>
      <c r="CZ31" s="628">
        <v>0.2</v>
      </c>
      <c r="DA31" s="653"/>
      <c r="DB31" s="653"/>
      <c r="DC31" s="657"/>
      <c r="DD31" s="632">
        <v>6999</v>
      </c>
      <c r="DE31" s="655"/>
      <c r="DF31" s="655"/>
      <c r="DG31" s="655"/>
      <c r="DH31" s="655"/>
      <c r="DI31" s="655"/>
      <c r="DJ31" s="655"/>
      <c r="DK31" s="656"/>
      <c r="DL31" s="632">
        <v>6999</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226778</v>
      </c>
      <c r="S32" s="624"/>
      <c r="T32" s="624"/>
      <c r="U32" s="624"/>
      <c r="V32" s="624"/>
      <c r="W32" s="624"/>
      <c r="X32" s="624"/>
      <c r="Y32" s="625"/>
      <c r="Z32" s="626">
        <v>5.3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5"/>
      <c r="BI32" s="655"/>
      <c r="BJ32" s="655"/>
      <c r="BK32" s="655"/>
      <c r="BL32" s="655"/>
      <c r="BM32" s="629">
        <v>98.3</v>
      </c>
      <c r="BN32" s="655"/>
      <c r="BO32" s="655"/>
      <c r="BP32" s="655"/>
      <c r="BQ32" s="678"/>
      <c r="BR32" s="680">
        <v>99.5</v>
      </c>
      <c r="BS32" s="655"/>
      <c r="BT32" s="655"/>
      <c r="BU32" s="655"/>
      <c r="BV32" s="655"/>
      <c r="BW32" s="655"/>
      <c r="BX32" s="629">
        <v>98.5</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2071</v>
      </c>
      <c r="S33" s="624"/>
      <c r="T33" s="624"/>
      <c r="U33" s="624"/>
      <c r="V33" s="624"/>
      <c r="W33" s="624"/>
      <c r="X33" s="624"/>
      <c r="Y33" s="625"/>
      <c r="Z33" s="626">
        <v>0</v>
      </c>
      <c r="AA33" s="626"/>
      <c r="AB33" s="626"/>
      <c r="AC33" s="626"/>
      <c r="AD33" s="627">
        <v>2020</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98.5</v>
      </c>
      <c r="BH33" s="682"/>
      <c r="BI33" s="682"/>
      <c r="BJ33" s="682"/>
      <c r="BK33" s="682"/>
      <c r="BL33" s="682"/>
      <c r="BM33" s="683">
        <v>96.4</v>
      </c>
      <c r="BN33" s="682"/>
      <c r="BO33" s="682"/>
      <c r="BP33" s="682"/>
      <c r="BQ33" s="684"/>
      <c r="BR33" s="681">
        <v>98.6</v>
      </c>
      <c r="BS33" s="682"/>
      <c r="BT33" s="682"/>
      <c r="BU33" s="682"/>
      <c r="BV33" s="682"/>
      <c r="BW33" s="682"/>
      <c r="BX33" s="683">
        <v>96.4</v>
      </c>
      <c r="BY33" s="682"/>
      <c r="BZ33" s="682"/>
      <c r="CA33" s="682"/>
      <c r="CB33" s="684"/>
      <c r="CD33" s="620" t="s">
        <v>307</v>
      </c>
      <c r="CE33" s="621"/>
      <c r="CF33" s="621"/>
      <c r="CG33" s="621"/>
      <c r="CH33" s="621"/>
      <c r="CI33" s="621"/>
      <c r="CJ33" s="621"/>
      <c r="CK33" s="621"/>
      <c r="CL33" s="621"/>
      <c r="CM33" s="621"/>
      <c r="CN33" s="621"/>
      <c r="CO33" s="621"/>
      <c r="CP33" s="621"/>
      <c r="CQ33" s="622"/>
      <c r="CR33" s="623">
        <v>2168672</v>
      </c>
      <c r="CS33" s="655"/>
      <c r="CT33" s="655"/>
      <c r="CU33" s="655"/>
      <c r="CV33" s="655"/>
      <c r="CW33" s="655"/>
      <c r="CX33" s="655"/>
      <c r="CY33" s="656"/>
      <c r="CZ33" s="628">
        <v>53.5</v>
      </c>
      <c r="DA33" s="653"/>
      <c r="DB33" s="653"/>
      <c r="DC33" s="657"/>
      <c r="DD33" s="632">
        <v>1819028</v>
      </c>
      <c r="DE33" s="655"/>
      <c r="DF33" s="655"/>
      <c r="DG33" s="655"/>
      <c r="DH33" s="655"/>
      <c r="DI33" s="655"/>
      <c r="DJ33" s="655"/>
      <c r="DK33" s="656"/>
      <c r="DL33" s="632">
        <v>1247743</v>
      </c>
      <c r="DM33" s="655"/>
      <c r="DN33" s="655"/>
      <c r="DO33" s="655"/>
      <c r="DP33" s="655"/>
      <c r="DQ33" s="655"/>
      <c r="DR33" s="655"/>
      <c r="DS33" s="655"/>
      <c r="DT33" s="655"/>
      <c r="DU33" s="655"/>
      <c r="DV33" s="656"/>
      <c r="DW33" s="628">
        <v>47.9</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62342</v>
      </c>
      <c r="S34" s="624"/>
      <c r="T34" s="624"/>
      <c r="U34" s="624"/>
      <c r="V34" s="624"/>
      <c r="W34" s="624"/>
      <c r="X34" s="624"/>
      <c r="Y34" s="625"/>
      <c r="Z34" s="626">
        <v>1.5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933905</v>
      </c>
      <c r="CS34" s="624"/>
      <c r="CT34" s="624"/>
      <c r="CU34" s="624"/>
      <c r="CV34" s="624"/>
      <c r="CW34" s="624"/>
      <c r="CX34" s="624"/>
      <c r="CY34" s="625"/>
      <c r="CZ34" s="628">
        <v>23</v>
      </c>
      <c r="DA34" s="653"/>
      <c r="DB34" s="653"/>
      <c r="DC34" s="657"/>
      <c r="DD34" s="632">
        <v>791905</v>
      </c>
      <c r="DE34" s="624"/>
      <c r="DF34" s="624"/>
      <c r="DG34" s="624"/>
      <c r="DH34" s="624"/>
      <c r="DI34" s="624"/>
      <c r="DJ34" s="624"/>
      <c r="DK34" s="625"/>
      <c r="DL34" s="632">
        <v>526070</v>
      </c>
      <c r="DM34" s="624"/>
      <c r="DN34" s="624"/>
      <c r="DO34" s="624"/>
      <c r="DP34" s="624"/>
      <c r="DQ34" s="624"/>
      <c r="DR34" s="624"/>
      <c r="DS34" s="624"/>
      <c r="DT34" s="624"/>
      <c r="DU34" s="624"/>
      <c r="DV34" s="625"/>
      <c r="DW34" s="628">
        <v>20.2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318190</v>
      </c>
      <c r="S35" s="624"/>
      <c r="T35" s="624"/>
      <c r="U35" s="624"/>
      <c r="V35" s="624"/>
      <c r="W35" s="624"/>
      <c r="X35" s="624"/>
      <c r="Y35" s="625"/>
      <c r="Z35" s="626">
        <v>7.5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60113</v>
      </c>
      <c r="CS35" s="655"/>
      <c r="CT35" s="655"/>
      <c r="CU35" s="655"/>
      <c r="CV35" s="655"/>
      <c r="CW35" s="655"/>
      <c r="CX35" s="655"/>
      <c r="CY35" s="656"/>
      <c r="CZ35" s="628">
        <v>1.5</v>
      </c>
      <c r="DA35" s="653"/>
      <c r="DB35" s="653"/>
      <c r="DC35" s="657"/>
      <c r="DD35" s="632">
        <v>54348</v>
      </c>
      <c r="DE35" s="655"/>
      <c r="DF35" s="655"/>
      <c r="DG35" s="655"/>
      <c r="DH35" s="655"/>
      <c r="DI35" s="655"/>
      <c r="DJ35" s="655"/>
      <c r="DK35" s="656"/>
      <c r="DL35" s="632">
        <v>49977</v>
      </c>
      <c r="DM35" s="655"/>
      <c r="DN35" s="655"/>
      <c r="DO35" s="655"/>
      <c r="DP35" s="655"/>
      <c r="DQ35" s="655"/>
      <c r="DR35" s="655"/>
      <c r="DS35" s="655"/>
      <c r="DT35" s="655"/>
      <c r="DU35" s="655"/>
      <c r="DV35" s="656"/>
      <c r="DW35" s="628">
        <v>1.9</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283270</v>
      </c>
      <c r="S36" s="624"/>
      <c r="T36" s="624"/>
      <c r="U36" s="624"/>
      <c r="V36" s="624"/>
      <c r="W36" s="624"/>
      <c r="X36" s="624"/>
      <c r="Y36" s="625"/>
      <c r="Z36" s="626">
        <v>6.6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429500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12575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664407</v>
      </c>
      <c r="CS36" s="624"/>
      <c r="CT36" s="624"/>
      <c r="CU36" s="624"/>
      <c r="CV36" s="624"/>
      <c r="CW36" s="624"/>
      <c r="CX36" s="624"/>
      <c r="CY36" s="625"/>
      <c r="CZ36" s="628">
        <v>16.399999999999999</v>
      </c>
      <c r="DA36" s="653"/>
      <c r="DB36" s="653"/>
      <c r="DC36" s="657"/>
      <c r="DD36" s="632">
        <v>560354</v>
      </c>
      <c r="DE36" s="624"/>
      <c r="DF36" s="624"/>
      <c r="DG36" s="624"/>
      <c r="DH36" s="624"/>
      <c r="DI36" s="624"/>
      <c r="DJ36" s="624"/>
      <c r="DK36" s="625"/>
      <c r="DL36" s="632">
        <v>349965</v>
      </c>
      <c r="DM36" s="624"/>
      <c r="DN36" s="624"/>
      <c r="DO36" s="624"/>
      <c r="DP36" s="624"/>
      <c r="DQ36" s="624"/>
      <c r="DR36" s="624"/>
      <c r="DS36" s="624"/>
      <c r="DT36" s="624"/>
      <c r="DU36" s="624"/>
      <c r="DV36" s="625"/>
      <c r="DW36" s="628">
        <v>13.4</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68008</v>
      </c>
      <c r="S37" s="624"/>
      <c r="T37" s="624"/>
      <c r="U37" s="624"/>
      <c r="V37" s="624"/>
      <c r="W37" s="624"/>
      <c r="X37" s="624"/>
      <c r="Y37" s="625"/>
      <c r="Z37" s="626">
        <v>1.6</v>
      </c>
      <c r="AA37" s="626"/>
      <c r="AB37" s="626"/>
      <c r="AC37" s="626"/>
      <c r="AD37" s="627">
        <v>149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34410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-602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263043</v>
      </c>
      <c r="CS37" s="655"/>
      <c r="CT37" s="655"/>
      <c r="CU37" s="655"/>
      <c r="CV37" s="655"/>
      <c r="CW37" s="655"/>
      <c r="CX37" s="655"/>
      <c r="CY37" s="656"/>
      <c r="CZ37" s="628">
        <v>6.5</v>
      </c>
      <c r="DA37" s="653"/>
      <c r="DB37" s="653"/>
      <c r="DC37" s="657"/>
      <c r="DD37" s="632">
        <v>247827</v>
      </c>
      <c r="DE37" s="655"/>
      <c r="DF37" s="655"/>
      <c r="DG37" s="655"/>
      <c r="DH37" s="655"/>
      <c r="DI37" s="655"/>
      <c r="DJ37" s="655"/>
      <c r="DK37" s="656"/>
      <c r="DL37" s="632">
        <v>247820</v>
      </c>
      <c r="DM37" s="655"/>
      <c r="DN37" s="655"/>
      <c r="DO37" s="655"/>
      <c r="DP37" s="655"/>
      <c r="DQ37" s="655"/>
      <c r="DR37" s="655"/>
      <c r="DS37" s="655"/>
      <c r="DT37" s="655"/>
      <c r="DU37" s="655"/>
      <c r="DV37" s="656"/>
      <c r="DW37" s="628">
        <v>9.5</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81528</v>
      </c>
      <c r="S38" s="624"/>
      <c r="T38" s="624"/>
      <c r="U38" s="624"/>
      <c r="V38" s="624"/>
      <c r="W38" s="624"/>
      <c r="X38" s="624"/>
      <c r="Y38" s="625"/>
      <c r="Z38" s="626">
        <v>1.9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7313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1143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387777</v>
      </c>
      <c r="CS38" s="624"/>
      <c r="CT38" s="624"/>
      <c r="CU38" s="624"/>
      <c r="CV38" s="624"/>
      <c r="CW38" s="624"/>
      <c r="CX38" s="624"/>
      <c r="CY38" s="625"/>
      <c r="CZ38" s="628">
        <v>9.6</v>
      </c>
      <c r="DA38" s="653"/>
      <c r="DB38" s="653"/>
      <c r="DC38" s="657"/>
      <c r="DD38" s="632">
        <v>322701</v>
      </c>
      <c r="DE38" s="624"/>
      <c r="DF38" s="624"/>
      <c r="DG38" s="624"/>
      <c r="DH38" s="624"/>
      <c r="DI38" s="624"/>
      <c r="DJ38" s="624"/>
      <c r="DK38" s="625"/>
      <c r="DL38" s="632">
        <v>320904</v>
      </c>
      <c r="DM38" s="624"/>
      <c r="DN38" s="624"/>
      <c r="DO38" s="624"/>
      <c r="DP38" s="624"/>
      <c r="DQ38" s="624"/>
      <c r="DR38" s="624"/>
      <c r="DS38" s="624"/>
      <c r="DT38" s="624"/>
      <c r="DU38" s="624"/>
      <c r="DV38" s="625"/>
      <c r="DW38" s="628">
        <v>12.3</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6484</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1742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117349</v>
      </c>
      <c r="CS39" s="655"/>
      <c r="CT39" s="655"/>
      <c r="CU39" s="655"/>
      <c r="CV39" s="655"/>
      <c r="CW39" s="655"/>
      <c r="CX39" s="655"/>
      <c r="CY39" s="656"/>
      <c r="CZ39" s="628">
        <v>2.9</v>
      </c>
      <c r="DA39" s="653"/>
      <c r="DB39" s="653"/>
      <c r="DC39" s="657"/>
      <c r="DD39" s="632">
        <v>87452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12028</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5121</v>
      </c>
      <c r="CS40" s="624"/>
      <c r="CT40" s="624"/>
      <c r="CU40" s="624"/>
      <c r="CV40" s="624"/>
      <c r="CW40" s="624"/>
      <c r="CX40" s="624"/>
      <c r="CY40" s="625"/>
      <c r="CZ40" s="628">
        <v>0.1</v>
      </c>
      <c r="DA40" s="653"/>
      <c r="DB40" s="653"/>
      <c r="DC40" s="657"/>
      <c r="DD40" s="632">
        <v>2268</v>
      </c>
      <c r="DE40" s="624"/>
      <c r="DF40" s="624"/>
      <c r="DG40" s="624"/>
      <c r="DH40" s="624"/>
      <c r="DI40" s="624"/>
      <c r="DJ40" s="624"/>
      <c r="DK40" s="625"/>
      <c r="DL40" s="632">
        <v>827</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4260579</v>
      </c>
      <c r="S41" s="696"/>
      <c r="T41" s="696"/>
      <c r="U41" s="696"/>
      <c r="V41" s="696"/>
      <c r="W41" s="696"/>
      <c r="X41" s="696"/>
      <c r="Y41" s="700"/>
      <c r="Z41" s="701">
        <v>100</v>
      </c>
      <c r="AA41" s="701"/>
      <c r="AB41" s="701"/>
      <c r="AC41" s="701"/>
      <c r="AD41" s="702">
        <v>2595144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79556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301737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393887</v>
      </c>
      <c r="CS42" s="655"/>
      <c r="CT42" s="655"/>
      <c r="CU42" s="655"/>
      <c r="CV42" s="655"/>
      <c r="CW42" s="655"/>
      <c r="CX42" s="655"/>
      <c r="CY42" s="656"/>
      <c r="CZ42" s="628">
        <v>9.6999999999999993</v>
      </c>
      <c r="DA42" s="653"/>
      <c r="DB42" s="653"/>
      <c r="DC42" s="657"/>
      <c r="DD42" s="632">
        <v>159750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55"/>
      <c r="CT43" s="655"/>
      <c r="CU43" s="655"/>
      <c r="CV43" s="655"/>
      <c r="CW43" s="655"/>
      <c r="CX43" s="655"/>
      <c r="CY43" s="656"/>
      <c r="CZ43" s="628" t="s">
        <v>122</v>
      </c>
      <c r="DA43" s="653"/>
      <c r="DB43" s="653"/>
      <c r="DC43" s="657"/>
      <c r="DD43" s="632" t="s">
        <v>122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336620</v>
      </c>
      <c r="CS44" s="624"/>
      <c r="CT44" s="624"/>
      <c r="CU44" s="624"/>
      <c r="CV44" s="624"/>
      <c r="CW44" s="624"/>
      <c r="CX44" s="624"/>
      <c r="CY44" s="625"/>
      <c r="CZ44" s="628">
        <v>8.3000000000000007</v>
      </c>
      <c r="DA44" s="629"/>
      <c r="DB44" s="629"/>
      <c r="DC44" s="635"/>
      <c r="DD44" s="632">
        <v>148738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32652</v>
      </c>
      <c r="CS45" s="655"/>
      <c r="CT45" s="655"/>
      <c r="CU45" s="655"/>
      <c r="CV45" s="655"/>
      <c r="CW45" s="655"/>
      <c r="CX45" s="655"/>
      <c r="CY45" s="656"/>
      <c r="CZ45" s="628">
        <v>0.8</v>
      </c>
      <c r="DA45" s="653"/>
      <c r="DB45" s="653"/>
      <c r="DC45" s="657"/>
      <c r="DD45" s="632">
        <v>937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247073</v>
      </c>
      <c r="CS46" s="624"/>
      <c r="CT46" s="624"/>
      <c r="CU46" s="624"/>
      <c r="CV46" s="624"/>
      <c r="CW46" s="624"/>
      <c r="CX46" s="624"/>
      <c r="CY46" s="625"/>
      <c r="CZ46" s="628">
        <v>6.1</v>
      </c>
      <c r="DA46" s="629"/>
      <c r="DB46" s="629"/>
      <c r="DC46" s="635"/>
      <c r="DD46" s="632">
        <v>110006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57267</v>
      </c>
      <c r="CS47" s="655"/>
      <c r="CT47" s="655"/>
      <c r="CU47" s="655"/>
      <c r="CV47" s="655"/>
      <c r="CW47" s="655"/>
      <c r="CX47" s="655"/>
      <c r="CY47" s="656"/>
      <c r="CZ47" s="628">
        <v>1.4</v>
      </c>
      <c r="DA47" s="653"/>
      <c r="DB47" s="653"/>
      <c r="DC47" s="657"/>
      <c r="DD47" s="632">
        <v>11012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4055051</v>
      </c>
      <c r="CS49" s="682"/>
      <c r="CT49" s="682"/>
      <c r="CU49" s="682"/>
      <c r="CV49" s="682"/>
      <c r="CW49" s="682"/>
      <c r="CX49" s="682"/>
      <c r="CY49" s="711"/>
      <c r="CZ49" s="703">
        <v>100</v>
      </c>
      <c r="DA49" s="712"/>
      <c r="DB49" s="712"/>
      <c r="DC49" s="713"/>
      <c r="DD49" s="714">
        <v>3206372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MEo40o+IQg1jDtTiw+5pJJveFp4jYx/oRRUR9RY4c1j5QQId9ti2HZiRhPyBuLcXH5Pvz3bX18l4EiMI6uPBQ==" saltValue="AHkuWWSeomf0iK8hvEzDx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4261</v>
      </c>
      <c r="R7" s="753"/>
      <c r="S7" s="753"/>
      <c r="T7" s="753"/>
      <c r="U7" s="753"/>
      <c r="V7" s="753">
        <v>4055</v>
      </c>
      <c r="W7" s="753"/>
      <c r="X7" s="753"/>
      <c r="Y7" s="753"/>
      <c r="Z7" s="753"/>
      <c r="AA7" s="753">
        <v>206</v>
      </c>
      <c r="AB7" s="753"/>
      <c r="AC7" s="753"/>
      <c r="AD7" s="753"/>
      <c r="AE7" s="754"/>
      <c r="AF7" s="755">
        <v>150</v>
      </c>
      <c r="AG7" s="756"/>
      <c r="AH7" s="756"/>
      <c r="AI7" s="756"/>
      <c r="AJ7" s="757"/>
      <c r="AK7" s="758">
        <v>318</v>
      </c>
      <c r="AL7" s="759"/>
      <c r="AM7" s="759"/>
      <c r="AN7" s="759"/>
      <c r="AO7" s="759"/>
      <c r="AP7" s="759">
        <v>2433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581</v>
      </c>
      <c r="BT7" s="747"/>
      <c r="BU7" s="747"/>
      <c r="BV7" s="747"/>
      <c r="BW7" s="747"/>
      <c r="BX7" s="747"/>
      <c r="BY7" s="747"/>
      <c r="BZ7" s="747"/>
      <c r="CA7" s="747"/>
      <c r="CB7" s="747"/>
      <c r="CC7" s="747"/>
      <c r="CD7" s="747"/>
      <c r="CE7" s="747"/>
      <c r="CF7" s="747"/>
      <c r="CG7" s="762"/>
      <c r="CH7" s="743" t="s">
        <v>582</v>
      </c>
      <c r="CI7" s="744"/>
      <c r="CJ7" s="744"/>
      <c r="CK7" s="744"/>
      <c r="CL7" s="745"/>
      <c r="CM7" s="743">
        <v>33</v>
      </c>
      <c r="CN7" s="744"/>
      <c r="CO7" s="744"/>
      <c r="CP7" s="744"/>
      <c r="CQ7" s="745"/>
      <c r="CR7" s="743">
        <v>33</v>
      </c>
      <c r="CS7" s="744"/>
      <c r="CT7" s="744"/>
      <c r="CU7" s="744"/>
      <c r="CV7" s="745"/>
      <c r="CW7" s="743">
        <v>0</v>
      </c>
      <c r="CX7" s="744"/>
      <c r="CY7" s="744"/>
      <c r="CZ7" s="744"/>
      <c r="DA7" s="745"/>
      <c r="DB7" s="743" t="s">
        <v>583</v>
      </c>
      <c r="DC7" s="744"/>
      <c r="DD7" s="744"/>
      <c r="DE7" s="744"/>
      <c r="DF7" s="745"/>
      <c r="DG7" s="743" t="s">
        <v>584</v>
      </c>
      <c r="DH7" s="744"/>
      <c r="DI7" s="744"/>
      <c r="DJ7" s="744"/>
      <c r="DK7" s="745"/>
      <c r="DL7" s="743" t="s">
        <v>557</v>
      </c>
      <c r="DM7" s="744"/>
      <c r="DN7" s="744"/>
      <c r="DO7" s="744"/>
      <c r="DP7" s="745"/>
      <c r="DQ7" s="743" t="s">
        <v>562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4261</v>
      </c>
      <c r="R23" s="793"/>
      <c r="S23" s="793"/>
      <c r="T23" s="793"/>
      <c r="U23" s="793"/>
      <c r="V23" s="793">
        <v>4055</v>
      </c>
      <c r="W23" s="793"/>
      <c r="X23" s="793"/>
      <c r="Y23" s="793"/>
      <c r="Z23" s="793"/>
      <c r="AA23" s="793">
        <v>206</v>
      </c>
      <c r="AB23" s="793"/>
      <c r="AC23" s="793"/>
      <c r="AD23" s="793"/>
      <c r="AE23" s="794"/>
      <c r="AF23" s="795">
        <v>150</v>
      </c>
      <c r="AG23" s="793"/>
      <c r="AH23" s="793"/>
      <c r="AI23" s="793"/>
      <c r="AJ23" s="796"/>
      <c r="AK23" s="797"/>
      <c r="AL23" s="798"/>
      <c r="AM23" s="798"/>
      <c r="AN23" s="798"/>
      <c r="AO23" s="798"/>
      <c r="AP23" s="793">
        <v>2433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929</v>
      </c>
      <c r="R28" s="823"/>
      <c r="S28" s="823"/>
      <c r="T28" s="823"/>
      <c r="U28" s="823"/>
      <c r="V28" s="823">
        <v>916</v>
      </c>
      <c r="W28" s="823"/>
      <c r="X28" s="823"/>
      <c r="Y28" s="823"/>
      <c r="Z28" s="823"/>
      <c r="AA28" s="823">
        <v>13</v>
      </c>
      <c r="AB28" s="823"/>
      <c r="AC28" s="823"/>
      <c r="AD28" s="823"/>
      <c r="AE28" s="824"/>
      <c r="AF28" s="825">
        <v>13</v>
      </c>
      <c r="AG28" s="823"/>
      <c r="AH28" s="823"/>
      <c r="AI28" s="823"/>
      <c r="AJ28" s="826"/>
      <c r="AK28" s="827">
        <v>63</v>
      </c>
      <c r="AL28" s="828"/>
      <c r="AM28" s="828"/>
      <c r="AN28" s="828"/>
      <c r="AO28" s="828"/>
      <c r="AP28" s="828" t="s">
        <v>559</v>
      </c>
      <c r="AQ28" s="828"/>
      <c r="AR28" s="828"/>
      <c r="AS28" s="828"/>
      <c r="AT28" s="828"/>
      <c r="AU28" s="828" t="s">
        <v>557</v>
      </c>
      <c r="AV28" s="828"/>
      <c r="AW28" s="828"/>
      <c r="AX28" s="828"/>
      <c r="AY28" s="828"/>
      <c r="AZ28" s="829" t="s">
        <v>557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1077</v>
      </c>
      <c r="R29" s="784"/>
      <c r="S29" s="784"/>
      <c r="T29" s="784"/>
      <c r="U29" s="784"/>
      <c r="V29" s="784">
        <v>986</v>
      </c>
      <c r="W29" s="784"/>
      <c r="X29" s="784"/>
      <c r="Y29" s="784"/>
      <c r="Z29" s="784"/>
      <c r="AA29" s="784">
        <v>91</v>
      </c>
      <c r="AB29" s="784"/>
      <c r="AC29" s="784"/>
      <c r="AD29" s="784"/>
      <c r="AE29" s="785"/>
      <c r="AF29" s="786">
        <v>91</v>
      </c>
      <c r="AG29" s="787"/>
      <c r="AH29" s="787"/>
      <c r="AI29" s="787"/>
      <c r="AJ29" s="788"/>
      <c r="AK29" s="834">
        <v>141</v>
      </c>
      <c r="AL29" s="830"/>
      <c r="AM29" s="830"/>
      <c r="AN29" s="830"/>
      <c r="AO29" s="830"/>
      <c r="AP29" s="830" t="s">
        <v>560</v>
      </c>
      <c r="AQ29" s="830"/>
      <c r="AR29" s="830"/>
      <c r="AS29" s="830"/>
      <c r="AT29" s="830"/>
      <c r="AU29" s="830" t="s">
        <v>564</v>
      </c>
      <c r="AV29" s="830"/>
      <c r="AW29" s="830"/>
      <c r="AX29" s="830"/>
      <c r="AY29" s="830"/>
      <c r="AZ29" s="831" t="s">
        <v>566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126</v>
      </c>
      <c r="R30" s="784"/>
      <c r="S30" s="784"/>
      <c r="T30" s="784"/>
      <c r="U30" s="784"/>
      <c r="V30" s="784">
        <v>125</v>
      </c>
      <c r="W30" s="784"/>
      <c r="X30" s="784"/>
      <c r="Y30" s="784"/>
      <c r="Z30" s="784"/>
      <c r="AA30" s="784">
        <v>1</v>
      </c>
      <c r="AB30" s="784"/>
      <c r="AC30" s="784"/>
      <c r="AD30" s="784"/>
      <c r="AE30" s="785"/>
      <c r="AF30" s="786">
        <v>1</v>
      </c>
      <c r="AG30" s="787"/>
      <c r="AH30" s="787"/>
      <c r="AI30" s="787"/>
      <c r="AJ30" s="788"/>
      <c r="AK30" s="834">
        <v>39</v>
      </c>
      <c r="AL30" s="830"/>
      <c r="AM30" s="830"/>
      <c r="AN30" s="830"/>
      <c r="AO30" s="830"/>
      <c r="AP30" s="830" t="s">
        <v>561</v>
      </c>
      <c r="AQ30" s="830"/>
      <c r="AR30" s="830"/>
      <c r="AS30" s="830"/>
      <c r="AT30" s="830"/>
      <c r="AU30" s="830" t="s">
        <v>565</v>
      </c>
      <c r="AV30" s="830"/>
      <c r="AW30" s="830"/>
      <c r="AX30" s="830"/>
      <c r="AY30" s="830"/>
      <c r="AZ30" s="831" t="s">
        <v>565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170</v>
      </c>
      <c r="R31" s="784"/>
      <c r="S31" s="784"/>
      <c r="T31" s="784"/>
      <c r="U31" s="784"/>
      <c r="V31" s="784">
        <v>139</v>
      </c>
      <c r="W31" s="784"/>
      <c r="X31" s="784"/>
      <c r="Y31" s="784"/>
      <c r="Z31" s="784"/>
      <c r="AA31" s="784">
        <v>31</v>
      </c>
      <c r="AB31" s="784"/>
      <c r="AC31" s="784"/>
      <c r="AD31" s="784"/>
      <c r="AE31" s="785"/>
      <c r="AF31" s="786">
        <v>63</v>
      </c>
      <c r="AG31" s="787"/>
      <c r="AH31" s="787"/>
      <c r="AI31" s="787"/>
      <c r="AJ31" s="788"/>
      <c r="AK31" s="834">
        <v>34</v>
      </c>
      <c r="AL31" s="830"/>
      <c r="AM31" s="830"/>
      <c r="AN31" s="830"/>
      <c r="AO31" s="830"/>
      <c r="AP31" s="830">
        <v>389</v>
      </c>
      <c r="AQ31" s="830"/>
      <c r="AR31" s="830"/>
      <c r="AS31" s="830"/>
      <c r="AT31" s="830"/>
      <c r="AU31" s="830" t="s">
        <v>557</v>
      </c>
      <c r="AV31" s="830"/>
      <c r="AW31" s="830"/>
      <c r="AX31" s="830"/>
      <c r="AY31" s="830"/>
      <c r="AZ31" s="831" t="s">
        <v>560</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57</v>
      </c>
      <c r="R32" s="784"/>
      <c r="S32" s="784"/>
      <c r="T32" s="784"/>
      <c r="U32" s="784"/>
      <c r="V32" s="784">
        <v>60</v>
      </c>
      <c r="W32" s="784"/>
      <c r="X32" s="784"/>
      <c r="Y32" s="784"/>
      <c r="Z32" s="784"/>
      <c r="AA32" s="784">
        <v>-3</v>
      </c>
      <c r="AB32" s="784"/>
      <c r="AC32" s="784"/>
      <c r="AD32" s="784"/>
      <c r="AE32" s="785"/>
      <c r="AF32" s="786">
        <v>635</v>
      </c>
      <c r="AG32" s="787"/>
      <c r="AH32" s="787"/>
      <c r="AI32" s="787"/>
      <c r="AJ32" s="788"/>
      <c r="AK32" s="834" t="s">
        <v>557</v>
      </c>
      <c r="AL32" s="830"/>
      <c r="AM32" s="830"/>
      <c r="AN32" s="830"/>
      <c r="AO32" s="830"/>
      <c r="AP32" s="830" t="s">
        <v>562</v>
      </c>
      <c r="AQ32" s="830"/>
      <c r="AR32" s="830"/>
      <c r="AS32" s="830"/>
      <c r="AT32" s="830"/>
      <c r="AU32" s="830" t="s">
        <v>557</v>
      </c>
      <c r="AV32" s="830"/>
      <c r="AW32" s="830"/>
      <c r="AX32" s="830"/>
      <c r="AY32" s="830"/>
      <c r="AZ32" s="831" t="s">
        <v>565</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286</v>
      </c>
      <c r="R33" s="784"/>
      <c r="S33" s="784"/>
      <c r="T33" s="784"/>
      <c r="U33" s="784"/>
      <c r="V33" s="784">
        <v>274</v>
      </c>
      <c r="W33" s="784"/>
      <c r="X33" s="784"/>
      <c r="Y33" s="784"/>
      <c r="Z33" s="784"/>
      <c r="AA33" s="784">
        <v>12</v>
      </c>
      <c r="AB33" s="784"/>
      <c r="AC33" s="784"/>
      <c r="AD33" s="784"/>
      <c r="AE33" s="785"/>
      <c r="AF33" s="786">
        <v>73</v>
      </c>
      <c r="AG33" s="787"/>
      <c r="AH33" s="787"/>
      <c r="AI33" s="787"/>
      <c r="AJ33" s="788"/>
      <c r="AK33" s="834" t="s">
        <v>557</v>
      </c>
      <c r="AL33" s="830"/>
      <c r="AM33" s="830"/>
      <c r="AN33" s="830"/>
      <c r="AO33" s="830"/>
      <c r="AP33" s="830" t="s">
        <v>563</v>
      </c>
      <c r="AQ33" s="830"/>
      <c r="AR33" s="830"/>
      <c r="AS33" s="830"/>
      <c r="AT33" s="830"/>
      <c r="AU33" s="830" t="s">
        <v>557</v>
      </c>
      <c r="AV33" s="830"/>
      <c r="AW33" s="830"/>
      <c r="AX33" s="830"/>
      <c r="AY33" s="830"/>
      <c r="AZ33" s="831" t="s">
        <v>567</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23</v>
      </c>
      <c r="R34" s="784"/>
      <c r="S34" s="784"/>
      <c r="T34" s="784"/>
      <c r="U34" s="784"/>
      <c r="V34" s="784">
        <v>9</v>
      </c>
      <c r="W34" s="784"/>
      <c r="X34" s="784"/>
      <c r="Y34" s="784"/>
      <c r="Z34" s="784"/>
      <c r="AA34" s="784">
        <v>14</v>
      </c>
      <c r="AB34" s="784"/>
      <c r="AC34" s="784"/>
      <c r="AD34" s="784"/>
      <c r="AE34" s="785"/>
      <c r="AF34" s="786">
        <v>14</v>
      </c>
      <c r="AG34" s="787"/>
      <c r="AH34" s="787"/>
      <c r="AI34" s="787"/>
      <c r="AJ34" s="788"/>
      <c r="AK34" s="834" t="s">
        <v>557</v>
      </c>
      <c r="AL34" s="830"/>
      <c r="AM34" s="830"/>
      <c r="AN34" s="830"/>
      <c r="AO34" s="830"/>
      <c r="AP34" s="830">
        <v>5</v>
      </c>
      <c r="AQ34" s="830"/>
      <c r="AR34" s="830"/>
      <c r="AS34" s="830"/>
      <c r="AT34" s="830"/>
      <c r="AU34" s="830">
        <v>5</v>
      </c>
      <c r="AV34" s="830"/>
      <c r="AW34" s="830"/>
      <c r="AX34" s="830"/>
      <c r="AY34" s="830"/>
      <c r="AZ34" s="831" t="s">
        <v>565</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19</v>
      </c>
      <c r="R35" s="784"/>
      <c r="S35" s="784"/>
      <c r="T35" s="784"/>
      <c r="U35" s="784"/>
      <c r="V35" s="784">
        <v>8</v>
      </c>
      <c r="W35" s="784"/>
      <c r="X35" s="784"/>
      <c r="Y35" s="784"/>
      <c r="Z35" s="784"/>
      <c r="AA35" s="784">
        <v>11</v>
      </c>
      <c r="AB35" s="784"/>
      <c r="AC35" s="784"/>
      <c r="AD35" s="784"/>
      <c r="AE35" s="785"/>
      <c r="AF35" s="786">
        <v>11</v>
      </c>
      <c r="AG35" s="787"/>
      <c r="AH35" s="787"/>
      <c r="AI35" s="787"/>
      <c r="AJ35" s="788"/>
      <c r="AK35" s="834" t="s">
        <v>558</v>
      </c>
      <c r="AL35" s="830"/>
      <c r="AM35" s="830"/>
      <c r="AN35" s="830"/>
      <c r="AO35" s="830"/>
      <c r="AP35" s="830">
        <v>5</v>
      </c>
      <c r="AQ35" s="830"/>
      <c r="AR35" s="830"/>
      <c r="AS35" s="830"/>
      <c r="AT35" s="830"/>
      <c r="AU35" s="830">
        <v>5</v>
      </c>
      <c r="AV35" s="830"/>
      <c r="AW35" s="830"/>
      <c r="AX35" s="830"/>
      <c r="AY35" s="830"/>
      <c r="AZ35" s="831" t="s">
        <v>565</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28</v>
      </c>
      <c r="R36" s="784"/>
      <c r="S36" s="784"/>
      <c r="T36" s="784"/>
      <c r="U36" s="784"/>
      <c r="V36" s="784">
        <v>23</v>
      </c>
      <c r="W36" s="784"/>
      <c r="X36" s="784"/>
      <c r="Y36" s="784"/>
      <c r="Z36" s="784"/>
      <c r="AA36" s="784">
        <v>5</v>
      </c>
      <c r="AB36" s="784"/>
      <c r="AC36" s="784"/>
      <c r="AD36" s="784"/>
      <c r="AE36" s="785"/>
      <c r="AF36" s="786">
        <v>5</v>
      </c>
      <c r="AG36" s="787"/>
      <c r="AH36" s="787"/>
      <c r="AI36" s="787"/>
      <c r="AJ36" s="788"/>
      <c r="AK36" s="834">
        <v>6</v>
      </c>
      <c r="AL36" s="830"/>
      <c r="AM36" s="830"/>
      <c r="AN36" s="830"/>
      <c r="AO36" s="830"/>
      <c r="AP36" s="830">
        <v>15</v>
      </c>
      <c r="AQ36" s="830"/>
      <c r="AR36" s="830"/>
      <c r="AS36" s="830"/>
      <c r="AT36" s="830"/>
      <c r="AU36" s="830">
        <v>15</v>
      </c>
      <c r="AV36" s="830"/>
      <c r="AW36" s="830"/>
      <c r="AX36" s="830"/>
      <c r="AY36" s="830"/>
      <c r="AZ36" s="831" t="s">
        <v>562</v>
      </c>
      <c r="BA36" s="831"/>
      <c r="BB36" s="831"/>
      <c r="BC36" s="831"/>
      <c r="BD36" s="831"/>
      <c r="BE36" s="832" t="s">
        <v>396</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906</v>
      </c>
      <c r="AG63" s="844"/>
      <c r="AH63" s="844"/>
      <c r="AI63" s="844"/>
      <c r="AJ63" s="845"/>
      <c r="AK63" s="846"/>
      <c r="AL63" s="841"/>
      <c r="AM63" s="841"/>
      <c r="AN63" s="841"/>
      <c r="AO63" s="841"/>
      <c r="AP63" s="844">
        <v>414</v>
      </c>
      <c r="AQ63" s="844"/>
      <c r="AR63" s="844"/>
      <c r="AS63" s="844"/>
      <c r="AT63" s="844"/>
      <c r="AU63" s="844">
        <v>25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568</v>
      </c>
      <c r="C68" s="870"/>
      <c r="D68" s="870"/>
      <c r="E68" s="870"/>
      <c r="F68" s="870"/>
      <c r="G68" s="870"/>
      <c r="H68" s="870"/>
      <c r="I68" s="870"/>
      <c r="J68" s="870"/>
      <c r="K68" s="870"/>
      <c r="L68" s="870"/>
      <c r="M68" s="870"/>
      <c r="N68" s="870"/>
      <c r="O68" s="870"/>
      <c r="P68" s="871"/>
      <c r="Q68" s="872">
        <v>164</v>
      </c>
      <c r="R68" s="866"/>
      <c r="S68" s="866"/>
      <c r="T68" s="866"/>
      <c r="U68" s="866"/>
      <c r="V68" s="866">
        <v>81</v>
      </c>
      <c r="W68" s="866"/>
      <c r="X68" s="866"/>
      <c r="Y68" s="866"/>
      <c r="Z68" s="866"/>
      <c r="AA68" s="866">
        <v>83</v>
      </c>
      <c r="AB68" s="866"/>
      <c r="AC68" s="866"/>
      <c r="AD68" s="866"/>
      <c r="AE68" s="866"/>
      <c r="AF68" s="866">
        <v>12</v>
      </c>
      <c r="AG68" s="866"/>
      <c r="AH68" s="866"/>
      <c r="AI68" s="866"/>
      <c r="AJ68" s="866"/>
      <c r="AK68" s="866" t="s">
        <v>562</v>
      </c>
      <c r="AL68" s="866"/>
      <c r="AM68" s="866"/>
      <c r="AN68" s="866"/>
      <c r="AO68" s="866"/>
      <c r="AP68" s="866" t="s">
        <v>557</v>
      </c>
      <c r="AQ68" s="866"/>
      <c r="AR68" s="866"/>
      <c r="AS68" s="866"/>
      <c r="AT68" s="866"/>
      <c r="AU68" s="866" t="s">
        <v>557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569</v>
      </c>
      <c r="C69" s="874"/>
      <c r="D69" s="874"/>
      <c r="E69" s="874"/>
      <c r="F69" s="874"/>
      <c r="G69" s="874"/>
      <c r="H69" s="874"/>
      <c r="I69" s="874"/>
      <c r="J69" s="874"/>
      <c r="K69" s="874"/>
      <c r="L69" s="874"/>
      <c r="M69" s="874"/>
      <c r="N69" s="874"/>
      <c r="O69" s="874"/>
      <c r="P69" s="875"/>
      <c r="Q69" s="876">
        <v>1324</v>
      </c>
      <c r="R69" s="830"/>
      <c r="S69" s="830"/>
      <c r="T69" s="830"/>
      <c r="U69" s="830"/>
      <c r="V69" s="830">
        <v>1287</v>
      </c>
      <c r="W69" s="830"/>
      <c r="X69" s="830"/>
      <c r="Y69" s="830"/>
      <c r="Z69" s="830"/>
      <c r="AA69" s="830">
        <v>37</v>
      </c>
      <c r="AB69" s="830"/>
      <c r="AC69" s="830"/>
      <c r="AD69" s="830"/>
      <c r="AE69" s="830"/>
      <c r="AF69" s="830">
        <v>37</v>
      </c>
      <c r="AG69" s="830"/>
      <c r="AH69" s="830"/>
      <c r="AI69" s="830"/>
      <c r="AJ69" s="830"/>
      <c r="AK69" s="830">
        <v>6</v>
      </c>
      <c r="AL69" s="830"/>
      <c r="AM69" s="830"/>
      <c r="AN69" s="830"/>
      <c r="AO69" s="830"/>
      <c r="AP69" s="830">
        <v>1041</v>
      </c>
      <c r="AQ69" s="830"/>
      <c r="AR69" s="830"/>
      <c r="AS69" s="830"/>
      <c r="AT69" s="830"/>
      <c r="AU69" s="830">
        <v>168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570</v>
      </c>
      <c r="C70" s="874"/>
      <c r="D70" s="874"/>
      <c r="E70" s="874"/>
      <c r="F70" s="874"/>
      <c r="G70" s="874"/>
      <c r="H70" s="874"/>
      <c r="I70" s="874"/>
      <c r="J70" s="874"/>
      <c r="K70" s="874"/>
      <c r="L70" s="874"/>
      <c r="M70" s="874"/>
      <c r="N70" s="874"/>
      <c r="O70" s="874"/>
      <c r="P70" s="875"/>
      <c r="Q70" s="876">
        <v>524</v>
      </c>
      <c r="R70" s="830"/>
      <c r="S70" s="830"/>
      <c r="T70" s="830"/>
      <c r="U70" s="830"/>
      <c r="V70" s="830">
        <v>588</v>
      </c>
      <c r="W70" s="830"/>
      <c r="X70" s="830"/>
      <c r="Y70" s="830"/>
      <c r="Z70" s="830"/>
      <c r="AA70" s="830">
        <v>-64</v>
      </c>
      <c r="AB70" s="830"/>
      <c r="AC70" s="830"/>
      <c r="AD70" s="830"/>
      <c r="AE70" s="830"/>
      <c r="AF70" s="830">
        <v>657</v>
      </c>
      <c r="AG70" s="830"/>
      <c r="AH70" s="830"/>
      <c r="AI70" s="830"/>
      <c r="AJ70" s="830"/>
      <c r="AK70" s="830">
        <v>283</v>
      </c>
      <c r="AL70" s="830"/>
      <c r="AM70" s="830"/>
      <c r="AN70" s="830"/>
      <c r="AO70" s="830"/>
      <c r="AP70" s="830">
        <v>2229</v>
      </c>
      <c r="AQ70" s="830"/>
      <c r="AR70" s="830"/>
      <c r="AS70" s="830"/>
      <c r="AT70" s="830"/>
      <c r="AU70" s="830">
        <v>60</v>
      </c>
      <c r="AV70" s="830"/>
      <c r="AW70" s="830"/>
      <c r="AX70" s="830"/>
      <c r="AY70" s="830"/>
      <c r="AZ70" s="832" t="s">
        <v>580</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571</v>
      </c>
      <c r="C71" s="874"/>
      <c r="D71" s="874"/>
      <c r="E71" s="874"/>
      <c r="F71" s="874"/>
      <c r="G71" s="874"/>
      <c r="H71" s="874"/>
      <c r="I71" s="874"/>
      <c r="J71" s="874"/>
      <c r="K71" s="874"/>
      <c r="L71" s="874"/>
      <c r="M71" s="874"/>
      <c r="N71" s="874"/>
      <c r="O71" s="874"/>
      <c r="P71" s="875"/>
      <c r="Q71" s="876">
        <v>30</v>
      </c>
      <c r="R71" s="830"/>
      <c r="S71" s="830"/>
      <c r="T71" s="830"/>
      <c r="U71" s="830"/>
      <c r="V71" s="830">
        <v>30</v>
      </c>
      <c r="W71" s="830"/>
      <c r="X71" s="830"/>
      <c r="Y71" s="830"/>
      <c r="Z71" s="830"/>
      <c r="AA71" s="830">
        <v>0</v>
      </c>
      <c r="AB71" s="830"/>
      <c r="AC71" s="830"/>
      <c r="AD71" s="830"/>
      <c r="AE71" s="830"/>
      <c r="AF71" s="830">
        <v>0</v>
      </c>
      <c r="AG71" s="830"/>
      <c r="AH71" s="830"/>
      <c r="AI71" s="830"/>
      <c r="AJ71" s="830"/>
      <c r="AK71" s="830" t="s">
        <v>562</v>
      </c>
      <c r="AL71" s="830"/>
      <c r="AM71" s="830"/>
      <c r="AN71" s="830"/>
      <c r="AO71" s="830"/>
      <c r="AP71" s="830">
        <v>196</v>
      </c>
      <c r="AQ71" s="830"/>
      <c r="AR71" s="830"/>
      <c r="AS71" s="830"/>
      <c r="AT71" s="830"/>
      <c r="AU71" s="830" t="s">
        <v>577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572</v>
      </c>
      <c r="C72" s="874"/>
      <c r="D72" s="874"/>
      <c r="E72" s="874"/>
      <c r="F72" s="874"/>
      <c r="G72" s="874"/>
      <c r="H72" s="874"/>
      <c r="I72" s="874"/>
      <c r="J72" s="874"/>
      <c r="K72" s="874"/>
      <c r="L72" s="874"/>
      <c r="M72" s="874"/>
      <c r="N72" s="874"/>
      <c r="O72" s="874"/>
      <c r="P72" s="875"/>
      <c r="Q72" s="876">
        <v>4696</v>
      </c>
      <c r="R72" s="830"/>
      <c r="S72" s="830"/>
      <c r="T72" s="830"/>
      <c r="U72" s="830"/>
      <c r="V72" s="830">
        <v>4203</v>
      </c>
      <c r="W72" s="830"/>
      <c r="X72" s="830"/>
      <c r="Y72" s="830"/>
      <c r="Z72" s="830"/>
      <c r="AA72" s="830">
        <v>494</v>
      </c>
      <c r="AB72" s="830"/>
      <c r="AC72" s="830"/>
      <c r="AD72" s="830"/>
      <c r="AE72" s="830"/>
      <c r="AF72" s="830">
        <v>494</v>
      </c>
      <c r="AG72" s="830"/>
      <c r="AH72" s="830"/>
      <c r="AI72" s="830"/>
      <c r="AJ72" s="830"/>
      <c r="AK72" s="830" t="s">
        <v>557</v>
      </c>
      <c r="AL72" s="830"/>
      <c r="AM72" s="830"/>
      <c r="AN72" s="830"/>
      <c r="AO72" s="830"/>
      <c r="AP72" s="830" t="s">
        <v>557</v>
      </c>
      <c r="AQ72" s="830"/>
      <c r="AR72" s="830"/>
      <c r="AS72" s="830"/>
      <c r="AT72" s="830"/>
      <c r="AU72" s="830" t="s">
        <v>567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573</v>
      </c>
      <c r="C73" s="874"/>
      <c r="D73" s="874"/>
      <c r="E73" s="874"/>
      <c r="F73" s="874"/>
      <c r="G73" s="874"/>
      <c r="H73" s="874"/>
      <c r="I73" s="874"/>
      <c r="J73" s="874"/>
      <c r="K73" s="874"/>
      <c r="L73" s="874"/>
      <c r="M73" s="874"/>
      <c r="N73" s="874"/>
      <c r="O73" s="874"/>
      <c r="P73" s="875"/>
      <c r="Q73" s="876">
        <v>487502</v>
      </c>
      <c r="R73" s="830"/>
      <c r="S73" s="830"/>
      <c r="T73" s="830"/>
      <c r="U73" s="830"/>
      <c r="V73" s="830">
        <v>478943</v>
      </c>
      <c r="W73" s="830"/>
      <c r="X73" s="830"/>
      <c r="Y73" s="830"/>
      <c r="Z73" s="830"/>
      <c r="AA73" s="830">
        <v>8559</v>
      </c>
      <c r="AB73" s="830"/>
      <c r="AC73" s="830"/>
      <c r="AD73" s="830"/>
      <c r="AE73" s="830"/>
      <c r="AF73" s="830">
        <v>8559</v>
      </c>
      <c r="AG73" s="830"/>
      <c r="AH73" s="830"/>
      <c r="AI73" s="830"/>
      <c r="AJ73" s="830"/>
      <c r="AK73" s="830" t="s">
        <v>557</v>
      </c>
      <c r="AL73" s="830"/>
      <c r="AM73" s="830"/>
      <c r="AN73" s="830"/>
      <c r="AO73" s="830"/>
      <c r="AP73" s="830" t="s">
        <v>557</v>
      </c>
      <c r="AQ73" s="830"/>
      <c r="AR73" s="830"/>
      <c r="AS73" s="830"/>
      <c r="AT73" s="830"/>
      <c r="AU73" s="830" t="s">
        <v>557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574</v>
      </c>
      <c r="C74" s="874"/>
      <c r="D74" s="874"/>
      <c r="E74" s="874"/>
      <c r="F74" s="874"/>
      <c r="G74" s="874"/>
      <c r="H74" s="874"/>
      <c r="I74" s="874"/>
      <c r="J74" s="874"/>
      <c r="K74" s="874"/>
      <c r="L74" s="874"/>
      <c r="M74" s="874"/>
      <c r="N74" s="874"/>
      <c r="O74" s="874"/>
      <c r="P74" s="875"/>
      <c r="Q74" s="876">
        <v>150</v>
      </c>
      <c r="R74" s="830"/>
      <c r="S74" s="830"/>
      <c r="T74" s="830"/>
      <c r="U74" s="830"/>
      <c r="V74" s="830">
        <v>143</v>
      </c>
      <c r="W74" s="830"/>
      <c r="X74" s="830"/>
      <c r="Y74" s="830"/>
      <c r="Z74" s="830"/>
      <c r="AA74" s="830">
        <v>7</v>
      </c>
      <c r="AB74" s="830"/>
      <c r="AC74" s="830"/>
      <c r="AD74" s="830"/>
      <c r="AE74" s="830"/>
      <c r="AF74" s="830">
        <v>7</v>
      </c>
      <c r="AG74" s="830"/>
      <c r="AH74" s="830"/>
      <c r="AI74" s="830"/>
      <c r="AJ74" s="830"/>
      <c r="AK74" s="830" t="s">
        <v>577</v>
      </c>
      <c r="AL74" s="830"/>
      <c r="AM74" s="830"/>
      <c r="AN74" s="830"/>
      <c r="AO74" s="830"/>
      <c r="AP74" s="830" t="s">
        <v>578</v>
      </c>
      <c r="AQ74" s="830"/>
      <c r="AR74" s="830"/>
      <c r="AS74" s="830"/>
      <c r="AT74" s="830"/>
      <c r="AU74" s="830" t="s">
        <v>557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575</v>
      </c>
      <c r="C75" s="874"/>
      <c r="D75" s="874"/>
      <c r="E75" s="874"/>
      <c r="F75" s="874"/>
      <c r="G75" s="874"/>
      <c r="H75" s="874"/>
      <c r="I75" s="874"/>
      <c r="J75" s="874"/>
      <c r="K75" s="874"/>
      <c r="L75" s="874"/>
      <c r="M75" s="874"/>
      <c r="N75" s="874"/>
      <c r="O75" s="874"/>
      <c r="P75" s="875"/>
      <c r="Q75" s="877">
        <v>308</v>
      </c>
      <c r="R75" s="878"/>
      <c r="S75" s="878"/>
      <c r="T75" s="878"/>
      <c r="U75" s="834"/>
      <c r="V75" s="879">
        <v>297</v>
      </c>
      <c r="W75" s="878"/>
      <c r="X75" s="878"/>
      <c r="Y75" s="878"/>
      <c r="Z75" s="834"/>
      <c r="AA75" s="879">
        <v>11</v>
      </c>
      <c r="AB75" s="878"/>
      <c r="AC75" s="878"/>
      <c r="AD75" s="878"/>
      <c r="AE75" s="834"/>
      <c r="AF75" s="879">
        <v>11</v>
      </c>
      <c r="AG75" s="878"/>
      <c r="AH75" s="878"/>
      <c r="AI75" s="878"/>
      <c r="AJ75" s="834"/>
      <c r="AK75" s="879">
        <v>27</v>
      </c>
      <c r="AL75" s="878"/>
      <c r="AM75" s="878"/>
      <c r="AN75" s="878"/>
      <c r="AO75" s="834"/>
      <c r="AP75" s="879" t="s">
        <v>557</v>
      </c>
      <c r="AQ75" s="878"/>
      <c r="AR75" s="878"/>
      <c r="AS75" s="878"/>
      <c r="AT75" s="834"/>
      <c r="AU75" s="879" t="s">
        <v>562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576</v>
      </c>
      <c r="C76" s="874"/>
      <c r="D76" s="874"/>
      <c r="E76" s="874"/>
      <c r="F76" s="874"/>
      <c r="G76" s="874"/>
      <c r="H76" s="874"/>
      <c r="I76" s="874"/>
      <c r="J76" s="874"/>
      <c r="K76" s="874"/>
      <c r="L76" s="874"/>
      <c r="M76" s="874"/>
      <c r="N76" s="874"/>
      <c r="O76" s="874"/>
      <c r="P76" s="875"/>
      <c r="Q76" s="877">
        <v>47</v>
      </c>
      <c r="R76" s="878"/>
      <c r="S76" s="878"/>
      <c r="T76" s="878"/>
      <c r="U76" s="834"/>
      <c r="V76" s="879">
        <v>40</v>
      </c>
      <c r="W76" s="878"/>
      <c r="X76" s="878"/>
      <c r="Y76" s="878"/>
      <c r="Z76" s="834"/>
      <c r="AA76" s="879">
        <v>7</v>
      </c>
      <c r="AB76" s="878"/>
      <c r="AC76" s="878"/>
      <c r="AD76" s="878"/>
      <c r="AE76" s="834"/>
      <c r="AF76" s="879">
        <v>7</v>
      </c>
      <c r="AG76" s="878"/>
      <c r="AH76" s="878"/>
      <c r="AI76" s="878"/>
      <c r="AJ76" s="834"/>
      <c r="AK76" s="879" t="s">
        <v>557</v>
      </c>
      <c r="AL76" s="878"/>
      <c r="AM76" s="878"/>
      <c r="AN76" s="878"/>
      <c r="AO76" s="834"/>
      <c r="AP76" s="879" t="s">
        <v>577</v>
      </c>
      <c r="AQ76" s="878"/>
      <c r="AR76" s="878"/>
      <c r="AS76" s="878"/>
      <c r="AT76" s="834"/>
      <c r="AU76" s="879" t="s">
        <v>579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9784</v>
      </c>
      <c r="AG88" s="844"/>
      <c r="AH88" s="844"/>
      <c r="AI88" s="844"/>
      <c r="AJ88" s="844"/>
      <c r="AK88" s="841"/>
      <c r="AL88" s="841"/>
      <c r="AM88" s="841"/>
      <c r="AN88" s="841"/>
      <c r="AO88" s="841"/>
      <c r="AP88" s="844">
        <v>3466</v>
      </c>
      <c r="AQ88" s="844"/>
      <c r="AR88" s="844"/>
      <c r="AS88" s="844"/>
      <c r="AT88" s="844"/>
      <c r="AU88" s="844">
        <v>228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33</v>
      </c>
      <c r="CS102" s="852"/>
      <c r="CT102" s="852"/>
      <c r="CU102" s="852"/>
      <c r="CV102" s="891"/>
      <c r="CW102" s="890">
        <v>0</v>
      </c>
      <c r="CX102" s="852"/>
      <c r="CY102" s="852"/>
      <c r="CZ102" s="852"/>
      <c r="DA102" s="891"/>
      <c r="DB102" s="890" t="s">
        <v>585</v>
      </c>
      <c r="DC102" s="852"/>
      <c r="DD102" s="852"/>
      <c r="DE102" s="852"/>
      <c r="DF102" s="891"/>
      <c r="DG102" s="890" t="s">
        <v>557</v>
      </c>
      <c r="DH102" s="852"/>
      <c r="DI102" s="852"/>
      <c r="DJ102" s="852"/>
      <c r="DK102" s="891"/>
      <c r="DL102" s="890" t="s">
        <v>557</v>
      </c>
      <c r="DM102" s="852"/>
      <c r="DN102" s="852"/>
      <c r="DO102" s="852"/>
      <c r="DP102" s="891"/>
      <c r="DQ102" s="890" t="s">
        <v>559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339164</v>
      </c>
      <c r="AB110" s="900"/>
      <c r="AC110" s="900"/>
      <c r="AD110" s="900"/>
      <c r="AE110" s="901"/>
      <c r="AF110" s="902">
        <v>351092</v>
      </c>
      <c r="AG110" s="900"/>
      <c r="AH110" s="900"/>
      <c r="AI110" s="900"/>
      <c r="AJ110" s="901"/>
      <c r="AK110" s="902">
        <v>347530</v>
      </c>
      <c r="AL110" s="900"/>
      <c r="AM110" s="900"/>
      <c r="AN110" s="900"/>
      <c r="AO110" s="901"/>
      <c r="AP110" s="903">
        <v>14.9</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2897774</v>
      </c>
      <c r="BR110" s="931"/>
      <c r="BS110" s="931"/>
      <c r="BT110" s="931"/>
      <c r="BU110" s="931"/>
      <c r="BV110" s="931">
        <v>2692259</v>
      </c>
      <c r="BW110" s="931"/>
      <c r="BX110" s="931"/>
      <c r="BY110" s="931"/>
      <c r="BZ110" s="931"/>
      <c r="CA110" s="931">
        <v>2433256</v>
      </c>
      <c r="CB110" s="931"/>
      <c r="CC110" s="931"/>
      <c r="CD110" s="931"/>
      <c r="CE110" s="931"/>
      <c r="CF110" s="944">
        <v>104.4</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48114</v>
      </c>
      <c r="BR111" s="926"/>
      <c r="BS111" s="926"/>
      <c r="BT111" s="926"/>
      <c r="BU111" s="926"/>
      <c r="BV111" s="926">
        <v>42553</v>
      </c>
      <c r="BW111" s="926"/>
      <c r="BX111" s="926"/>
      <c r="BY111" s="926"/>
      <c r="BZ111" s="926"/>
      <c r="CA111" s="926">
        <v>37021</v>
      </c>
      <c r="CB111" s="926"/>
      <c r="CC111" s="926"/>
      <c r="CD111" s="926"/>
      <c r="CE111" s="926"/>
      <c r="CF111" s="920">
        <v>1.6</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27114</v>
      </c>
      <c r="BR112" s="926"/>
      <c r="BS112" s="926"/>
      <c r="BT112" s="926"/>
      <c r="BU112" s="926"/>
      <c r="BV112" s="926">
        <v>15654</v>
      </c>
      <c r="BW112" s="926"/>
      <c r="BX112" s="926"/>
      <c r="BY112" s="926"/>
      <c r="BZ112" s="926"/>
      <c r="CA112" s="926">
        <v>25390</v>
      </c>
      <c r="CB112" s="926"/>
      <c r="CC112" s="926"/>
      <c r="CD112" s="926"/>
      <c r="CE112" s="926"/>
      <c r="CF112" s="920">
        <v>1.1000000000000001</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7355</v>
      </c>
      <c r="AB113" s="938"/>
      <c r="AC113" s="938"/>
      <c r="AD113" s="938"/>
      <c r="AE113" s="939"/>
      <c r="AF113" s="940">
        <v>13100</v>
      </c>
      <c r="AG113" s="938"/>
      <c r="AH113" s="938"/>
      <c r="AI113" s="938"/>
      <c r="AJ113" s="939"/>
      <c r="AK113" s="940">
        <v>19043</v>
      </c>
      <c r="AL113" s="938"/>
      <c r="AM113" s="938"/>
      <c r="AN113" s="938"/>
      <c r="AO113" s="939"/>
      <c r="AP113" s="941">
        <v>0.8</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188137</v>
      </c>
      <c r="BR113" s="926"/>
      <c r="BS113" s="926"/>
      <c r="BT113" s="926"/>
      <c r="BU113" s="926"/>
      <c r="BV113" s="926">
        <v>182638</v>
      </c>
      <c r="BW113" s="926"/>
      <c r="BX113" s="926"/>
      <c r="BY113" s="926"/>
      <c r="BZ113" s="926"/>
      <c r="CA113" s="926">
        <v>182472</v>
      </c>
      <c r="CB113" s="926"/>
      <c r="CC113" s="926"/>
      <c r="CD113" s="926"/>
      <c r="CE113" s="926"/>
      <c r="CF113" s="920">
        <v>7.8</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34833</v>
      </c>
      <c r="AB114" s="959"/>
      <c r="AC114" s="959"/>
      <c r="AD114" s="959"/>
      <c r="AE114" s="960"/>
      <c r="AF114" s="961">
        <v>23143</v>
      </c>
      <c r="AG114" s="959"/>
      <c r="AH114" s="959"/>
      <c r="AI114" s="959"/>
      <c r="AJ114" s="960"/>
      <c r="AK114" s="961">
        <v>24497</v>
      </c>
      <c r="AL114" s="959"/>
      <c r="AM114" s="959"/>
      <c r="AN114" s="959"/>
      <c r="AO114" s="960"/>
      <c r="AP114" s="962">
        <v>1.1000000000000001</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982797</v>
      </c>
      <c r="BR114" s="926"/>
      <c r="BS114" s="926"/>
      <c r="BT114" s="926"/>
      <c r="BU114" s="926"/>
      <c r="BV114" s="926">
        <v>960671</v>
      </c>
      <c r="BW114" s="926"/>
      <c r="BX114" s="926"/>
      <c r="BY114" s="926"/>
      <c r="BZ114" s="926"/>
      <c r="CA114" s="926">
        <v>958046</v>
      </c>
      <c r="CB114" s="926"/>
      <c r="CC114" s="926"/>
      <c r="CD114" s="926"/>
      <c r="CE114" s="926"/>
      <c r="CF114" s="920">
        <v>41.1</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5590</v>
      </c>
      <c r="AB115" s="938"/>
      <c r="AC115" s="938"/>
      <c r="AD115" s="938"/>
      <c r="AE115" s="939"/>
      <c r="AF115" s="940">
        <v>5561</v>
      </c>
      <c r="AG115" s="938"/>
      <c r="AH115" s="938"/>
      <c r="AI115" s="938"/>
      <c r="AJ115" s="939"/>
      <c r="AK115" s="940">
        <v>5531</v>
      </c>
      <c r="AL115" s="938"/>
      <c r="AM115" s="938"/>
      <c r="AN115" s="938"/>
      <c r="AO115" s="939"/>
      <c r="AP115" s="941">
        <v>0.2</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48114</v>
      </c>
      <c r="DH116" s="959"/>
      <c r="DI116" s="959"/>
      <c r="DJ116" s="959"/>
      <c r="DK116" s="960"/>
      <c r="DL116" s="961">
        <v>42553</v>
      </c>
      <c r="DM116" s="959"/>
      <c r="DN116" s="959"/>
      <c r="DO116" s="959"/>
      <c r="DP116" s="960"/>
      <c r="DQ116" s="961">
        <v>37021</v>
      </c>
      <c r="DR116" s="959"/>
      <c r="DS116" s="959"/>
      <c r="DT116" s="959"/>
      <c r="DU116" s="960"/>
      <c r="DV116" s="962">
        <v>1.6</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386942</v>
      </c>
      <c r="AB117" s="979"/>
      <c r="AC117" s="979"/>
      <c r="AD117" s="979"/>
      <c r="AE117" s="980"/>
      <c r="AF117" s="981">
        <v>392896</v>
      </c>
      <c r="AG117" s="979"/>
      <c r="AH117" s="979"/>
      <c r="AI117" s="979"/>
      <c r="AJ117" s="980"/>
      <c r="AK117" s="981">
        <v>396601</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4143936</v>
      </c>
      <c r="BR119" s="1000"/>
      <c r="BS119" s="1000"/>
      <c r="BT119" s="1000"/>
      <c r="BU119" s="1000"/>
      <c r="BV119" s="1000">
        <v>3893775</v>
      </c>
      <c r="BW119" s="1000"/>
      <c r="BX119" s="1000"/>
      <c r="BY119" s="1000"/>
      <c r="BZ119" s="1000"/>
      <c r="CA119" s="1000">
        <v>3636185</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2368479</v>
      </c>
      <c r="BR120" s="931"/>
      <c r="BS120" s="931"/>
      <c r="BT120" s="931"/>
      <c r="BU120" s="931"/>
      <c r="BV120" s="931">
        <v>2234256</v>
      </c>
      <c r="BW120" s="931"/>
      <c r="BX120" s="931"/>
      <c r="BY120" s="931"/>
      <c r="BZ120" s="931"/>
      <c r="CA120" s="931">
        <v>2036163</v>
      </c>
      <c r="CB120" s="931"/>
      <c r="CC120" s="931"/>
      <c r="CD120" s="931"/>
      <c r="CE120" s="931"/>
      <c r="CF120" s="944">
        <v>87.4</v>
      </c>
      <c r="CG120" s="945"/>
      <c r="CH120" s="945"/>
      <c r="CI120" s="945"/>
      <c r="CJ120" s="945"/>
      <c r="CK120" s="1006" t="s">
        <v>449</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27114</v>
      </c>
      <c r="DH120" s="931"/>
      <c r="DI120" s="931"/>
      <c r="DJ120" s="931"/>
      <c r="DK120" s="931"/>
      <c r="DL120" s="931">
        <v>15654</v>
      </c>
      <c r="DM120" s="931"/>
      <c r="DN120" s="931"/>
      <c r="DO120" s="931"/>
      <c r="DP120" s="931"/>
      <c r="DQ120" s="931">
        <v>14990</v>
      </c>
      <c r="DR120" s="931"/>
      <c r="DS120" s="931"/>
      <c r="DT120" s="931"/>
      <c r="DU120" s="931"/>
      <c r="DV120" s="932">
        <v>0.6</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v>5200</v>
      </c>
      <c r="DR121" s="926"/>
      <c r="DS121" s="926"/>
      <c r="DT121" s="926"/>
      <c r="DU121" s="926"/>
      <c r="DV121" s="927">
        <v>0.2</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2567950</v>
      </c>
      <c r="BR122" s="1000"/>
      <c r="BS122" s="1000"/>
      <c r="BT122" s="1000"/>
      <c r="BU122" s="1000"/>
      <c r="BV122" s="1000">
        <v>2401440</v>
      </c>
      <c r="BW122" s="1000"/>
      <c r="BX122" s="1000"/>
      <c r="BY122" s="1000"/>
      <c r="BZ122" s="1000"/>
      <c r="CA122" s="1000">
        <v>2223133</v>
      </c>
      <c r="CB122" s="1000"/>
      <c r="CC122" s="1000"/>
      <c r="CD122" s="1000"/>
      <c r="CE122" s="1000"/>
      <c r="CF122" s="1017">
        <v>95.4</v>
      </c>
      <c r="CG122" s="1018"/>
      <c r="CH122" s="1018"/>
      <c r="CI122" s="1018"/>
      <c r="CJ122" s="1018"/>
      <c r="CK122" s="1009"/>
      <c r="CL122" s="1010"/>
      <c r="CM122" s="1010"/>
      <c r="CN122" s="1010"/>
      <c r="CO122" s="1011"/>
      <c r="CP122" s="1019" t="s">
        <v>397</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v>5200</v>
      </c>
      <c r="DR122" s="926"/>
      <c r="DS122" s="926"/>
      <c r="DT122" s="926"/>
      <c r="DU122" s="926"/>
      <c r="DV122" s="927">
        <v>0.2</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5590</v>
      </c>
      <c r="AB123" s="959"/>
      <c r="AC123" s="959"/>
      <c r="AD123" s="959"/>
      <c r="AE123" s="960"/>
      <c r="AF123" s="961">
        <v>5561</v>
      </c>
      <c r="AG123" s="959"/>
      <c r="AH123" s="959"/>
      <c r="AI123" s="959"/>
      <c r="AJ123" s="960"/>
      <c r="AK123" s="961">
        <v>5531</v>
      </c>
      <c r="AL123" s="959"/>
      <c r="AM123" s="959"/>
      <c r="AN123" s="959"/>
      <c r="AO123" s="960"/>
      <c r="AP123" s="962">
        <v>0.2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4936429</v>
      </c>
      <c r="BR123" s="1064"/>
      <c r="BS123" s="1064"/>
      <c r="BT123" s="1064"/>
      <c r="BU123" s="1064"/>
      <c r="BV123" s="1064">
        <v>4635696</v>
      </c>
      <c r="BW123" s="1064"/>
      <c r="BX123" s="1064"/>
      <c r="BY123" s="1064"/>
      <c r="BZ123" s="1064"/>
      <c r="CA123" s="1064">
        <v>4259296</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2686021</v>
      </c>
      <c r="AB129" s="959"/>
      <c r="AC129" s="959"/>
      <c r="AD129" s="959"/>
      <c r="AE129" s="960"/>
      <c r="AF129" s="961">
        <v>2616486</v>
      </c>
      <c r="AG129" s="959"/>
      <c r="AH129" s="959"/>
      <c r="AI129" s="959"/>
      <c r="AJ129" s="960"/>
      <c r="AK129" s="961">
        <v>2589231</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268860</v>
      </c>
      <c r="AB130" s="959"/>
      <c r="AC130" s="959"/>
      <c r="AD130" s="959"/>
      <c r="AE130" s="960"/>
      <c r="AF130" s="961">
        <v>266059</v>
      </c>
      <c r="AG130" s="959"/>
      <c r="AH130" s="959"/>
      <c r="AI130" s="959"/>
      <c r="AJ130" s="960"/>
      <c r="AK130" s="961">
        <v>258903</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5.3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2417161</v>
      </c>
      <c r="AB131" s="986"/>
      <c r="AC131" s="986"/>
      <c r="AD131" s="986"/>
      <c r="AE131" s="987"/>
      <c r="AF131" s="985">
        <v>2350427</v>
      </c>
      <c r="AG131" s="986"/>
      <c r="AH131" s="986"/>
      <c r="AI131" s="986"/>
      <c r="AJ131" s="987"/>
      <c r="AK131" s="985">
        <v>2330328</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4.8851524580000003</v>
      </c>
      <c r="AB132" s="1097"/>
      <c r="AC132" s="1097"/>
      <c r="AD132" s="1097"/>
      <c r="AE132" s="1098"/>
      <c r="AF132" s="1099">
        <v>5.3963386230000001</v>
      </c>
      <c r="AG132" s="1097"/>
      <c r="AH132" s="1097"/>
      <c r="AI132" s="1097"/>
      <c r="AJ132" s="1098"/>
      <c r="AK132" s="1099">
        <v>5.9089535890000002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4.5</v>
      </c>
      <c r="AB133" s="1080"/>
      <c r="AC133" s="1080"/>
      <c r="AD133" s="1080"/>
      <c r="AE133" s="1081"/>
      <c r="AF133" s="1079">
        <v>4.9000000000000004</v>
      </c>
      <c r="AG133" s="1080"/>
      <c r="AH133" s="1080"/>
      <c r="AI133" s="1080"/>
      <c r="AJ133" s="1081"/>
      <c r="AK133" s="1079">
        <v>5.3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K2wJBDzKrx3HGwt7qu2qJsQJLxfpsBOImlWGtpCfl2GAJc/6DoFFZs8/xXHeiSZZ83yyqG6R+ggKw/PecbLpA==" saltValue="mnnefgSslMSYsjCQB+C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ap9ozRfEvfGdYypS5ibQkisj0RNPglbkUkeRA04SaEZ1SM9ZzQ9v0RTpxXQb+Xobou70/Q8trzdM6ihNuliDA==" saltValue="8UMWvd0JosPH8KX3K7XN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rvXGQLb8G7Bf+NuU3as7lbVYbZytur2X0gC6pJS+Of9eetTS573GtKYa0/EgqbeRpaCNmEP+eXsxuLVW1T1kw==" saltValue="NIsl2Aqe6OUjzkrgAlyG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706931</v>
      </c>
      <c r="AP9" s="281">
        <v>121382</v>
      </c>
      <c r="AQ9" s="282">
        <v>143407</v>
      </c>
      <c r="AR9" s="283">
        <v>-15.4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149429</v>
      </c>
      <c r="AP10" s="284">
        <v>25657</v>
      </c>
      <c r="AQ10" s="285">
        <v>20271</v>
      </c>
      <c r="AR10" s="286">
        <v>26.6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t="s">
        <v>490</v>
      </c>
      <c r="AP11" s="284" t="s">
        <v>490</v>
      </c>
      <c r="AQ11" s="285">
        <v>1412</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29938</v>
      </c>
      <c r="AP13" s="284">
        <v>5140</v>
      </c>
      <c r="AQ13" s="285">
        <v>5234</v>
      </c>
      <c r="AR13" s="286">
        <v>-1.8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t="s">
        <v>490</v>
      </c>
      <c r="AP14" s="284" t="s">
        <v>490</v>
      </c>
      <c r="AQ14" s="285">
        <v>3337</v>
      </c>
      <c r="AR14" s="286" t="s">
        <v>490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-48927</v>
      </c>
      <c r="AP15" s="284">
        <v>-8401</v>
      </c>
      <c r="AQ15" s="285">
        <v>-9830</v>
      </c>
      <c r="AR15" s="286">
        <v>-14.5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837371</v>
      </c>
      <c r="AP16" s="284">
        <v>143779</v>
      </c>
      <c r="AQ16" s="285">
        <v>163831</v>
      </c>
      <c r="AR16" s="286">
        <v>-12.2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12.36</v>
      </c>
      <c r="AP21" s="298">
        <v>14.18</v>
      </c>
      <c r="AQ21" s="299">
        <v>-1.82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96</v>
      </c>
      <c r="AP22" s="303">
        <v>95.4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347530</v>
      </c>
      <c r="AP32" s="312">
        <v>59672</v>
      </c>
      <c r="AQ32" s="313">
        <v>86321</v>
      </c>
      <c r="AR32" s="314">
        <v>-30.9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19043</v>
      </c>
      <c r="AP35" s="312">
        <v>3270</v>
      </c>
      <c r="AQ35" s="313">
        <v>18581</v>
      </c>
      <c r="AR35" s="314">
        <v>-82.4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24497</v>
      </c>
      <c r="AP36" s="312">
        <v>4206</v>
      </c>
      <c r="AQ36" s="313">
        <v>4521</v>
      </c>
      <c r="AR36" s="314">
        <v>-7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5531</v>
      </c>
      <c r="AP37" s="312">
        <v>950</v>
      </c>
      <c r="AQ37" s="313">
        <v>983</v>
      </c>
      <c r="AR37" s="314">
        <v>-3.4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490</v>
      </c>
      <c r="AP38" s="315" t="s">
        <v>490</v>
      </c>
      <c r="AQ38" s="316">
        <v>20</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t="s">
        <v>490</v>
      </c>
      <c r="AP39" s="312" t="s">
        <v>490</v>
      </c>
      <c r="AQ39" s="313">
        <v>-4212</v>
      </c>
      <c r="AR39" s="314" t="s">
        <v>490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-258903</v>
      </c>
      <c r="AP40" s="312">
        <v>-44454</v>
      </c>
      <c r="AQ40" s="313">
        <v>-70783</v>
      </c>
      <c r="AR40" s="314">
        <v>-37.200000000000003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137698</v>
      </c>
      <c r="AP41" s="312">
        <v>23643</v>
      </c>
      <c r="AQ41" s="313">
        <v>35432</v>
      </c>
      <c r="AR41" s="314">
        <v>-33.299999999999997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414218</v>
      </c>
      <c r="AN51" s="334">
        <v>63657</v>
      </c>
      <c r="AO51" s="335">
        <v>-1.2</v>
      </c>
      <c r="AP51" s="336">
        <v>145139</v>
      </c>
      <c r="AQ51" s="337">
        <v>19.5</v>
      </c>
      <c r="AR51" s="338">
        <v>-20.7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300037</v>
      </c>
      <c r="AN52" s="342">
        <v>46110</v>
      </c>
      <c r="AO52" s="343">
        <v>-18.899999999999999</v>
      </c>
      <c r="AP52" s="344">
        <v>83762</v>
      </c>
      <c r="AQ52" s="345">
        <v>33.1</v>
      </c>
      <c r="AR52" s="346">
        <v>-52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317084</v>
      </c>
      <c r="AN53" s="334">
        <v>50315</v>
      </c>
      <c r="AO53" s="335">
        <v>-21</v>
      </c>
      <c r="AP53" s="336">
        <v>125391</v>
      </c>
      <c r="AQ53" s="337">
        <v>-13.6</v>
      </c>
      <c r="AR53" s="338">
        <v>-7.4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207788</v>
      </c>
      <c r="AN54" s="342">
        <v>32972</v>
      </c>
      <c r="AO54" s="343">
        <v>-28.5</v>
      </c>
      <c r="AP54" s="344">
        <v>68516</v>
      </c>
      <c r="AQ54" s="345">
        <v>-18.2</v>
      </c>
      <c r="AR54" s="346">
        <v>-10.3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242191</v>
      </c>
      <c r="AN55" s="334">
        <v>39374</v>
      </c>
      <c r="AO55" s="335">
        <v>-21.7</v>
      </c>
      <c r="AP55" s="336">
        <v>138402</v>
      </c>
      <c r="AQ55" s="337">
        <v>10.4</v>
      </c>
      <c r="AR55" s="338">
        <v>-32.1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177512</v>
      </c>
      <c r="AN56" s="342">
        <v>28859</v>
      </c>
      <c r="AO56" s="343">
        <v>-12.5</v>
      </c>
      <c r="AP56" s="344">
        <v>70652</v>
      </c>
      <c r="AQ56" s="345">
        <v>3.1</v>
      </c>
      <c r="AR56" s="346">
        <v>-15.6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285428</v>
      </c>
      <c r="AN57" s="334">
        <v>47802</v>
      </c>
      <c r="AO57" s="335">
        <v>21.4</v>
      </c>
      <c r="AP57" s="336">
        <v>146367</v>
      </c>
      <c r="AQ57" s="337">
        <v>5.8</v>
      </c>
      <c r="AR57" s="338">
        <v>15.6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179192</v>
      </c>
      <c r="AN58" s="342">
        <v>30010</v>
      </c>
      <c r="AO58" s="343">
        <v>4</v>
      </c>
      <c r="AP58" s="344">
        <v>79441</v>
      </c>
      <c r="AQ58" s="345">
        <v>12.4</v>
      </c>
      <c r="AR58" s="346">
        <v>-8.4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336620</v>
      </c>
      <c r="AN59" s="334">
        <v>57799</v>
      </c>
      <c r="AO59" s="335">
        <v>20.9</v>
      </c>
      <c r="AP59" s="336">
        <v>165181</v>
      </c>
      <c r="AQ59" s="337">
        <v>12.9</v>
      </c>
      <c r="AR59" s="338">
        <v>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247073</v>
      </c>
      <c r="AN60" s="342">
        <v>42423</v>
      </c>
      <c r="AO60" s="343">
        <v>41.4</v>
      </c>
      <c r="AP60" s="344">
        <v>82246</v>
      </c>
      <c r="AQ60" s="345">
        <v>3.5</v>
      </c>
      <c r="AR60" s="346">
        <v>37.9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319108</v>
      </c>
      <c r="AN61" s="349">
        <v>51789</v>
      </c>
      <c r="AO61" s="350">
        <v>-0.3</v>
      </c>
      <c r="AP61" s="351">
        <v>144096</v>
      </c>
      <c r="AQ61" s="352">
        <v>7</v>
      </c>
      <c r="AR61" s="338">
        <v>-7.3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222320</v>
      </c>
      <c r="AN62" s="342">
        <v>36075</v>
      </c>
      <c r="AO62" s="343">
        <v>-2.9</v>
      </c>
      <c r="AP62" s="344">
        <v>76923</v>
      </c>
      <c r="AQ62" s="345">
        <v>6.8</v>
      </c>
      <c r="AR62" s="346">
        <v>-9.6999999999999993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YDXbxQ0Kq5RRLQp5WyusaaS4Tg30UR6mM+Ec6PvxLiOPrJT5opd2OdHYj8OdiNSGCYfGR1/l/Z4JZAVjOwXIw==" saltValue="Ga9625PWXzmt/zoWs7wf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BreakPreview" zoomScaleNormal="100" zoomScaleSheetLayoutView="10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OEaXSform66K+mHxl8Z8HRaVi5Hr15HSgmkVazPzEpniABi8kyJiMQW03J9c4FoK2OVIfZt1XXDH2dmIiclNcw==" saltValue="RJe5MtJ9tJnM+ZZB6dRX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GTOzf9kH9ogTVsjSHmnS8t8U62+VVgQz5pF3LE7/a3sXTKW+x7BTFWPtqi9/P9+U9TeUy8Ucg8t9gfz96Z4mGw==" saltValue="TaIpKVB18vUG5wpmdJi+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48.83</v>
      </c>
      <c r="G47" s="12">
        <v>48.83</v>
      </c>
      <c r="H47" s="12">
        <v>54.5</v>
      </c>
      <c r="I47" s="12">
        <v>52.51</v>
      </c>
      <c r="J47" s="13">
        <v>48.43</v>
      </c>
    </row>
    <row r="48" spans="2:10" ht="57.75" customHeight="1" x14ac:dyDescent="0.15">
      <c r="B48" s="14"/>
      <c r="C48" s="1141" t="s">
        <v>4</v>
      </c>
      <c r="D48" s="1141"/>
      <c r="E48" s="1142"/>
      <c r="F48" s="15">
        <v>5.95</v>
      </c>
      <c r="G48" s="16">
        <v>5.69</v>
      </c>
      <c r="H48" s="16">
        <v>3.79</v>
      </c>
      <c r="I48" s="16">
        <v>5.17</v>
      </c>
      <c r="J48" s="17">
        <v>5.79</v>
      </c>
    </row>
    <row r="49" spans="2:10" ht="57.75" customHeight="1" thickBot="1" x14ac:dyDescent="0.2">
      <c r="B49" s="18"/>
      <c r="C49" s="1143" t="s">
        <v>5</v>
      </c>
      <c r="D49" s="1143"/>
      <c r="E49" s="1144"/>
      <c r="F49" s="19" t="s">
        <v>534</v>
      </c>
      <c r="G49" s="20">
        <v>2.88</v>
      </c>
      <c r="H49" s="20">
        <v>7.92</v>
      </c>
      <c r="I49" s="20" t="s">
        <v>535</v>
      </c>
      <c r="J49" s="21" t="s">
        <v>536</v>
      </c>
    </row>
    <row r="50" spans="2:10" x14ac:dyDescent="0.15"/>
  </sheetData>
  <sheetProtection algorithmName="SHA-512" hashValue="JtL3/ziKFAz7zcVHJLC0ysHczBSMsbc9Gupj9raPdDTZBmHYOFC6HoQaINdMv3MD4dQAMBlMnxc5jaI7e+yvRg==" saltValue="Er9XVZqUv0+dieAMpfG4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537</v>
      </c>
      <c r="D34" s="1151"/>
      <c r="E34" s="1152"/>
      <c r="F34" s="32">
        <v>22.51</v>
      </c>
      <c r="G34" s="33">
        <v>23.07</v>
      </c>
      <c r="H34" s="33">
        <v>22.44</v>
      </c>
      <c r="I34" s="33">
        <v>24.4</v>
      </c>
      <c r="J34" s="34">
        <v>24.52</v>
      </c>
      <c r="K34" s="22"/>
      <c r="L34" s="22"/>
      <c r="M34" s="22"/>
      <c r="N34" s="22"/>
      <c r="O34" s="22"/>
      <c r="P34" s="22"/>
    </row>
    <row r="35" spans="1:16" ht="39" customHeight="1" x14ac:dyDescent="0.15">
      <c r="A35" s="22"/>
      <c r="B35" s="35"/>
      <c r="C35" s="1145" t="s">
        <v>538</v>
      </c>
      <c r="D35" s="1146"/>
      <c r="E35" s="1147"/>
      <c r="F35" s="36">
        <v>5.95</v>
      </c>
      <c r="G35" s="37">
        <v>5.68</v>
      </c>
      <c r="H35" s="37">
        <v>3.79</v>
      </c>
      <c r="I35" s="37">
        <v>5.17</v>
      </c>
      <c r="J35" s="38">
        <v>5.78</v>
      </c>
      <c r="K35" s="22"/>
      <c r="L35" s="22"/>
      <c r="M35" s="22"/>
      <c r="N35" s="22"/>
      <c r="O35" s="22"/>
      <c r="P35" s="22"/>
    </row>
    <row r="36" spans="1:16" ht="39" customHeight="1" x14ac:dyDescent="0.15">
      <c r="A36" s="22"/>
      <c r="B36" s="35"/>
      <c r="C36" s="1145" t="s">
        <v>539</v>
      </c>
      <c r="D36" s="1146"/>
      <c r="E36" s="1147"/>
      <c r="F36" s="36">
        <v>0.37</v>
      </c>
      <c r="G36" s="37">
        <v>0.03</v>
      </c>
      <c r="H36" s="37">
        <v>1.71</v>
      </c>
      <c r="I36" s="37">
        <v>2.92</v>
      </c>
      <c r="J36" s="38">
        <v>3.51</v>
      </c>
      <c r="K36" s="22"/>
      <c r="L36" s="22"/>
      <c r="M36" s="22"/>
      <c r="N36" s="22"/>
      <c r="O36" s="22"/>
      <c r="P36" s="22"/>
    </row>
    <row r="37" spans="1:16" ht="39" customHeight="1" x14ac:dyDescent="0.15">
      <c r="A37" s="22"/>
      <c r="B37" s="35"/>
      <c r="C37" s="1145" t="s">
        <v>540</v>
      </c>
      <c r="D37" s="1146"/>
      <c r="E37" s="1147"/>
      <c r="F37" s="36">
        <v>1.19</v>
      </c>
      <c r="G37" s="37">
        <v>2.58</v>
      </c>
      <c r="H37" s="37">
        <v>1.88</v>
      </c>
      <c r="I37" s="37">
        <v>2.6</v>
      </c>
      <c r="J37" s="38">
        <v>2.82</v>
      </c>
      <c r="K37" s="22"/>
      <c r="L37" s="22"/>
      <c r="M37" s="22"/>
      <c r="N37" s="22"/>
      <c r="O37" s="22"/>
      <c r="P37" s="22"/>
    </row>
    <row r="38" spans="1:16" ht="39" customHeight="1" x14ac:dyDescent="0.15">
      <c r="A38" s="22"/>
      <c r="B38" s="35"/>
      <c r="C38" s="1145" t="s">
        <v>541</v>
      </c>
      <c r="D38" s="1146"/>
      <c r="E38" s="1147"/>
      <c r="F38" s="36">
        <v>4.29</v>
      </c>
      <c r="G38" s="37">
        <v>2.97</v>
      </c>
      <c r="H38" s="37">
        <v>2.37</v>
      </c>
      <c r="I38" s="37">
        <v>2.13</v>
      </c>
      <c r="J38" s="38">
        <v>2.4300000000000002</v>
      </c>
      <c r="K38" s="22"/>
      <c r="L38" s="22"/>
      <c r="M38" s="22"/>
      <c r="N38" s="22"/>
      <c r="O38" s="22"/>
      <c r="P38" s="22"/>
    </row>
    <row r="39" spans="1:16" ht="39" customHeight="1" x14ac:dyDescent="0.15">
      <c r="A39" s="22"/>
      <c r="B39" s="35"/>
      <c r="C39" s="1145" t="s">
        <v>542</v>
      </c>
      <c r="D39" s="1146"/>
      <c r="E39" s="1147"/>
      <c r="F39" s="36">
        <v>0.02</v>
      </c>
      <c r="G39" s="37">
        <v>0.01</v>
      </c>
      <c r="H39" s="37">
        <v>0</v>
      </c>
      <c r="I39" s="37">
        <v>0</v>
      </c>
      <c r="J39" s="38">
        <v>0.53</v>
      </c>
      <c r="K39" s="22"/>
      <c r="L39" s="22"/>
      <c r="M39" s="22"/>
      <c r="N39" s="22"/>
      <c r="O39" s="22"/>
      <c r="P39" s="22"/>
    </row>
    <row r="40" spans="1:16" ht="39" customHeight="1" x14ac:dyDescent="0.15">
      <c r="A40" s="22"/>
      <c r="B40" s="35"/>
      <c r="C40" s="1145" t="s">
        <v>543</v>
      </c>
      <c r="D40" s="1146"/>
      <c r="E40" s="1147"/>
      <c r="F40" s="36">
        <v>1.71</v>
      </c>
      <c r="G40" s="37">
        <v>1.1399999999999999</v>
      </c>
      <c r="H40" s="37">
        <v>1.1299999999999999</v>
      </c>
      <c r="I40" s="37">
        <v>0.54</v>
      </c>
      <c r="J40" s="38">
        <v>0.48</v>
      </c>
      <c r="K40" s="22"/>
      <c r="L40" s="22"/>
      <c r="M40" s="22"/>
      <c r="N40" s="22"/>
      <c r="O40" s="22"/>
      <c r="P40" s="22"/>
    </row>
    <row r="41" spans="1:16" ht="39" customHeight="1" x14ac:dyDescent="0.15">
      <c r="A41" s="22"/>
      <c r="B41" s="35"/>
      <c r="C41" s="1145" t="s">
        <v>544</v>
      </c>
      <c r="D41" s="1146"/>
      <c r="E41" s="1147"/>
      <c r="F41" s="36">
        <v>0.03</v>
      </c>
      <c r="G41" s="37">
        <v>0.03</v>
      </c>
      <c r="H41" s="37">
        <v>0.01</v>
      </c>
      <c r="I41" s="37">
        <v>0</v>
      </c>
      <c r="J41" s="38">
        <v>0.41</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v>0.05</v>
      </c>
      <c r="G43" s="42">
        <v>0</v>
      </c>
      <c r="H43" s="42">
        <v>0.04</v>
      </c>
      <c r="I43" s="42">
        <v>0.01</v>
      </c>
      <c r="J43" s="43">
        <v>0.19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dBJ/EoQMqYe5RtlgTxXNYiLXB8JQRcKuEijjiGiPU3AW3aU9qCRmNLe4xDn8HqFA2XQ/tdxREuX5MhkQs+r3A==" saltValue="8sids6jRaU+LkUMwCVCm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301</v>
      </c>
      <c r="L45" s="60">
        <v>335</v>
      </c>
      <c r="M45" s="60">
        <v>339</v>
      </c>
      <c r="N45" s="60">
        <v>351</v>
      </c>
      <c r="O45" s="61">
        <v>348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7</v>
      </c>
      <c r="L48" s="64">
        <v>7</v>
      </c>
      <c r="M48" s="64">
        <v>7</v>
      </c>
      <c r="N48" s="64">
        <v>13</v>
      </c>
      <c r="O48" s="65">
        <v>19</v>
      </c>
      <c r="P48" s="48"/>
      <c r="Q48" s="48"/>
      <c r="R48" s="48"/>
      <c r="S48" s="48"/>
      <c r="T48" s="48"/>
      <c r="U48" s="48"/>
    </row>
    <row r="49" spans="1:21" ht="30.75" customHeight="1" x14ac:dyDescent="0.15">
      <c r="A49" s="48"/>
      <c r="B49" s="1155"/>
      <c r="C49" s="1156"/>
      <c r="D49" s="62"/>
      <c r="E49" s="1161" t="s">
        <v>14</v>
      </c>
      <c r="F49" s="1161"/>
      <c r="G49" s="1161"/>
      <c r="H49" s="1161"/>
      <c r="I49" s="1161"/>
      <c r="J49" s="1162"/>
      <c r="K49" s="63">
        <v>53</v>
      </c>
      <c r="L49" s="64">
        <v>48</v>
      </c>
      <c r="M49" s="64">
        <v>35</v>
      </c>
      <c r="N49" s="64">
        <v>23</v>
      </c>
      <c r="O49" s="65">
        <v>24</v>
      </c>
      <c r="P49" s="48"/>
      <c r="Q49" s="48"/>
      <c r="R49" s="48"/>
      <c r="S49" s="48"/>
      <c r="T49" s="48"/>
      <c r="U49" s="48"/>
    </row>
    <row r="50" spans="1:21" ht="30.75" customHeight="1" x14ac:dyDescent="0.15">
      <c r="A50" s="48"/>
      <c r="B50" s="1155"/>
      <c r="C50" s="1156"/>
      <c r="D50" s="62"/>
      <c r="E50" s="1161" t="s">
        <v>15</v>
      </c>
      <c r="F50" s="1161"/>
      <c r="G50" s="1161"/>
      <c r="H50" s="1161"/>
      <c r="I50" s="1161"/>
      <c r="J50" s="1162"/>
      <c r="K50" s="63">
        <v>7</v>
      </c>
      <c r="L50" s="64">
        <v>6</v>
      </c>
      <c r="M50" s="64">
        <v>6</v>
      </c>
      <c r="N50" s="64">
        <v>6</v>
      </c>
      <c r="O50" s="65">
        <v>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280</v>
      </c>
      <c r="L52" s="64">
        <v>297</v>
      </c>
      <c r="M52" s="64">
        <v>268</v>
      </c>
      <c r="N52" s="64">
        <v>266</v>
      </c>
      <c r="O52" s="65">
        <v>259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88</v>
      </c>
      <c r="L53" s="69">
        <v>99</v>
      </c>
      <c r="M53" s="69">
        <v>119</v>
      </c>
      <c r="N53" s="69">
        <v>127</v>
      </c>
      <c r="O53" s="70">
        <v>138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8cbFyp415KWojLyA0oZQwlTha5eiCBPLERhT44GDi6CKNY1nXbfEUf4LY2RL7qPpG5XhE8C1P98tf84WcXEOQ==" saltValue="vvNmHAnb/f3CxYkshA5j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3260</v>
      </c>
      <c r="J41" s="356">
        <v>3079</v>
      </c>
      <c r="K41" s="356">
        <v>2898</v>
      </c>
      <c r="L41" s="356">
        <v>2692</v>
      </c>
      <c r="M41" s="357">
        <v>2433</v>
      </c>
    </row>
    <row r="42" spans="2:13" ht="27.75" customHeight="1" x14ac:dyDescent="0.15">
      <c r="B42" s="1186"/>
      <c r="C42" s="1187"/>
      <c r="D42" s="106"/>
      <c r="E42" s="1192" t="s">
        <v>32</v>
      </c>
      <c r="F42" s="1192"/>
      <c r="G42" s="1192"/>
      <c r="H42" s="1193"/>
      <c r="I42" s="358">
        <v>59</v>
      </c>
      <c r="J42" s="359">
        <v>54</v>
      </c>
      <c r="K42" s="359">
        <v>48</v>
      </c>
      <c r="L42" s="359">
        <v>43</v>
      </c>
      <c r="M42" s="360">
        <v>37</v>
      </c>
    </row>
    <row r="43" spans="2:13" ht="27.75" customHeight="1" x14ac:dyDescent="0.15">
      <c r="B43" s="1186"/>
      <c r="C43" s="1187"/>
      <c r="D43" s="106"/>
      <c r="E43" s="1192" t="s">
        <v>33</v>
      </c>
      <c r="F43" s="1192"/>
      <c r="G43" s="1192"/>
      <c r="H43" s="1193"/>
      <c r="I43" s="358">
        <v>35</v>
      </c>
      <c r="J43" s="359">
        <v>29</v>
      </c>
      <c r="K43" s="359">
        <v>27</v>
      </c>
      <c r="L43" s="359">
        <v>16</v>
      </c>
      <c r="M43" s="360">
        <v>25</v>
      </c>
    </row>
    <row r="44" spans="2:13" ht="27.75" customHeight="1" x14ac:dyDescent="0.15">
      <c r="B44" s="1186"/>
      <c r="C44" s="1187"/>
      <c r="D44" s="106"/>
      <c r="E44" s="1192" t="s">
        <v>34</v>
      </c>
      <c r="F44" s="1192"/>
      <c r="G44" s="1192"/>
      <c r="H44" s="1193"/>
      <c r="I44" s="358">
        <v>247</v>
      </c>
      <c r="J44" s="359">
        <v>207</v>
      </c>
      <c r="K44" s="359">
        <v>188</v>
      </c>
      <c r="L44" s="359">
        <v>183</v>
      </c>
      <c r="M44" s="360">
        <v>182</v>
      </c>
    </row>
    <row r="45" spans="2:13" ht="27.75" customHeight="1" x14ac:dyDescent="0.15">
      <c r="B45" s="1186"/>
      <c r="C45" s="1187"/>
      <c r="D45" s="106"/>
      <c r="E45" s="1192" t="s">
        <v>35</v>
      </c>
      <c r="F45" s="1192"/>
      <c r="G45" s="1192"/>
      <c r="H45" s="1193"/>
      <c r="I45" s="358">
        <v>997</v>
      </c>
      <c r="J45" s="359">
        <v>995</v>
      </c>
      <c r="K45" s="359">
        <v>983</v>
      </c>
      <c r="L45" s="359">
        <v>961</v>
      </c>
      <c r="M45" s="360">
        <v>958</v>
      </c>
    </row>
    <row r="46" spans="2:13" ht="27.75" customHeight="1" x14ac:dyDescent="0.15">
      <c r="B46" s="1186"/>
      <c r="C46" s="1187"/>
      <c r="D46" s="107"/>
      <c r="E46" s="1192" t="s">
        <v>36</v>
      </c>
      <c r="F46" s="1192"/>
      <c r="G46" s="1192"/>
      <c r="H46" s="1193"/>
      <c r="I46" s="358" t="s">
        <v>490</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2032</v>
      </c>
      <c r="J50" s="359">
        <v>2063</v>
      </c>
      <c r="K50" s="359">
        <v>2368</v>
      </c>
      <c r="L50" s="359">
        <v>2234</v>
      </c>
      <c r="M50" s="360">
        <v>2036</v>
      </c>
    </row>
    <row r="51" spans="2:13" ht="27.75" customHeight="1" x14ac:dyDescent="0.15">
      <c r="B51" s="1186"/>
      <c r="C51" s="1187"/>
      <c r="D51" s="106"/>
      <c r="E51" s="1192" t="s">
        <v>42</v>
      </c>
      <c r="F51" s="1192"/>
      <c r="G51" s="1192"/>
      <c r="H51" s="1193"/>
      <c r="I51" s="358" t="s">
        <v>490</v>
      </c>
      <c r="J51" s="359" t="s">
        <v>490</v>
      </c>
      <c r="K51" s="359" t="s">
        <v>490</v>
      </c>
      <c r="L51" s="359" t="s">
        <v>490</v>
      </c>
      <c r="M51" s="360" t="s">
        <v>490</v>
      </c>
    </row>
    <row r="52" spans="2:13" ht="27.75" customHeight="1" x14ac:dyDescent="0.15">
      <c r="B52" s="1188"/>
      <c r="C52" s="1189"/>
      <c r="D52" s="106"/>
      <c r="E52" s="1192" t="s">
        <v>43</v>
      </c>
      <c r="F52" s="1192"/>
      <c r="G52" s="1192"/>
      <c r="H52" s="1193"/>
      <c r="I52" s="358">
        <v>2856</v>
      </c>
      <c r="J52" s="359">
        <v>2692</v>
      </c>
      <c r="K52" s="359">
        <v>2568</v>
      </c>
      <c r="L52" s="359">
        <v>2401</v>
      </c>
      <c r="M52" s="360">
        <v>2223</v>
      </c>
    </row>
    <row r="53" spans="2:13" ht="27.75" customHeight="1" thickBot="1" x14ac:dyDescent="0.2">
      <c r="B53" s="1199" t="s">
        <v>19</v>
      </c>
      <c r="C53" s="1200"/>
      <c r="D53" s="110"/>
      <c r="E53" s="1201" t="s">
        <v>44</v>
      </c>
      <c r="F53" s="1201"/>
      <c r="G53" s="1201"/>
      <c r="H53" s="1202"/>
      <c r="I53" s="361">
        <v>-290</v>
      </c>
      <c r="J53" s="362">
        <v>-391</v>
      </c>
      <c r="K53" s="362">
        <v>-792</v>
      </c>
      <c r="L53" s="362">
        <v>-742</v>
      </c>
      <c r="M53" s="363">
        <v>-623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JFPaBFaZrvUh/PxkIiujva+VZ7b+JqHwvQdkFp5/+91MPf/MYMAWK92Xw7Aq7amZ39xGzJHyVqWpK8AUbxd5g==" saltValue="SK1OcYAQ0ppaGOFJJ7MJ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1464</v>
      </c>
      <c r="G55" s="122">
        <v>1374</v>
      </c>
      <c r="H55" s="123">
        <v>1254</v>
      </c>
    </row>
    <row r="56" spans="2:8" ht="52.5" customHeight="1" x14ac:dyDescent="0.15">
      <c r="B56" s="124"/>
      <c r="C56" s="1213" t="s">
        <v>47</v>
      </c>
      <c r="D56" s="1213"/>
      <c r="E56" s="1214"/>
      <c r="F56" s="125" t="s">
        <v>490</v>
      </c>
      <c r="G56" s="125" t="s">
        <v>490</v>
      </c>
      <c r="H56" s="126" t="s">
        <v>490</v>
      </c>
    </row>
    <row r="57" spans="2:8" ht="53.25" customHeight="1" x14ac:dyDescent="0.15">
      <c r="B57" s="124"/>
      <c r="C57" s="1215" t="s">
        <v>48</v>
      </c>
      <c r="D57" s="1215"/>
      <c r="E57" s="1216"/>
      <c r="F57" s="127">
        <v>909</v>
      </c>
      <c r="G57" s="127">
        <v>862</v>
      </c>
      <c r="H57" s="128">
        <v>783</v>
      </c>
    </row>
    <row r="58" spans="2:8" ht="45.75" customHeight="1" x14ac:dyDescent="0.15">
      <c r="B58" s="129"/>
      <c r="C58" s="1203" t="s">
        <v>552</v>
      </c>
      <c r="D58" s="1204"/>
      <c r="E58" s="1205"/>
      <c r="F58" s="130">
        <v>421</v>
      </c>
      <c r="G58" s="130">
        <v>387</v>
      </c>
      <c r="H58" s="131">
        <v>366</v>
      </c>
    </row>
    <row r="59" spans="2:8" ht="45.75" customHeight="1" x14ac:dyDescent="0.15">
      <c r="B59" s="129"/>
      <c r="C59" s="1203" t="s">
        <v>553</v>
      </c>
      <c r="D59" s="1204"/>
      <c r="E59" s="1205"/>
      <c r="F59" s="130">
        <v>304</v>
      </c>
      <c r="G59" s="130">
        <v>298</v>
      </c>
      <c r="H59" s="131">
        <v>244</v>
      </c>
    </row>
    <row r="60" spans="2:8" ht="45.75" customHeight="1" x14ac:dyDescent="0.15">
      <c r="B60" s="129"/>
      <c r="C60" s="1203" t="s">
        <v>554</v>
      </c>
      <c r="D60" s="1204"/>
      <c r="E60" s="1205"/>
      <c r="F60" s="130">
        <v>50</v>
      </c>
      <c r="G60" s="130">
        <v>57</v>
      </c>
      <c r="H60" s="131">
        <v>64</v>
      </c>
    </row>
    <row r="61" spans="2:8" ht="45.75" customHeight="1" x14ac:dyDescent="0.15">
      <c r="B61" s="129"/>
      <c r="C61" s="1203" t="s">
        <v>555</v>
      </c>
      <c r="D61" s="1204"/>
      <c r="E61" s="1205"/>
      <c r="F61" s="130">
        <v>36</v>
      </c>
      <c r="G61" s="130">
        <v>30</v>
      </c>
      <c r="H61" s="131">
        <v>25</v>
      </c>
    </row>
    <row r="62" spans="2:8" ht="45.75" customHeight="1" thickBot="1" x14ac:dyDescent="0.2">
      <c r="B62" s="132"/>
      <c r="C62" s="1206" t="s">
        <v>556</v>
      </c>
      <c r="D62" s="1207"/>
      <c r="E62" s="1208"/>
      <c r="F62" s="133">
        <v>21</v>
      </c>
      <c r="G62" s="133">
        <v>21</v>
      </c>
      <c r="H62" s="134">
        <v>21</v>
      </c>
    </row>
    <row r="63" spans="2:8" ht="52.5" customHeight="1" thickBot="1" x14ac:dyDescent="0.2">
      <c r="B63" s="135"/>
      <c r="C63" s="1209" t="s">
        <v>49</v>
      </c>
      <c r="D63" s="1209"/>
      <c r="E63" s="1210"/>
      <c r="F63" s="136">
        <v>2373</v>
      </c>
      <c r="G63" s="136">
        <v>2236</v>
      </c>
      <c r="H63" s="137">
        <v>2037</v>
      </c>
    </row>
    <row r="64" spans="2:8" x14ac:dyDescent="0.15"/>
  </sheetData>
  <sheetProtection algorithmName="SHA-512" hashValue="4HSITedqPDQun/i4IwOMz13DeowjNeKHuLthZKWeF59dA38XCuUlInlJg5YEPyU6rNGjuu7OJBWyncILjErNlQ==" saltValue="ha5UvSP28gbwtFsPLpTY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63657</v>
      </c>
      <c r="E3" s="156"/>
      <c r="F3" s="157">
        <v>145139</v>
      </c>
      <c r="G3" s="158"/>
      <c r="H3" s="159"/>
    </row>
    <row r="4" spans="1:8" x14ac:dyDescent="0.15">
      <c r="A4" s="160"/>
      <c r="B4" s="161"/>
      <c r="C4" s="162"/>
      <c r="D4" s="163">
        <v>46110</v>
      </c>
      <c r="E4" s="164"/>
      <c r="F4" s="165">
        <v>83762</v>
      </c>
      <c r="G4" s="166"/>
      <c r="H4" s="167"/>
    </row>
    <row r="5" spans="1:8" x14ac:dyDescent="0.15">
      <c r="A5" s="148" t="s">
        <v>523</v>
      </c>
      <c r="B5" s="153"/>
      <c r="C5" s="154"/>
      <c r="D5" s="155">
        <v>50315</v>
      </c>
      <c r="E5" s="156"/>
      <c r="F5" s="157">
        <v>125391</v>
      </c>
      <c r="G5" s="158"/>
      <c r="H5" s="159"/>
    </row>
    <row r="6" spans="1:8" x14ac:dyDescent="0.15">
      <c r="A6" s="160"/>
      <c r="B6" s="161"/>
      <c r="C6" s="162"/>
      <c r="D6" s="163">
        <v>32972</v>
      </c>
      <c r="E6" s="164"/>
      <c r="F6" s="165">
        <v>68516</v>
      </c>
      <c r="G6" s="166"/>
      <c r="H6" s="167"/>
    </row>
    <row r="7" spans="1:8" x14ac:dyDescent="0.15">
      <c r="A7" s="148" t="s">
        <v>524</v>
      </c>
      <c r="B7" s="153"/>
      <c r="C7" s="154"/>
      <c r="D7" s="155">
        <v>39374</v>
      </c>
      <c r="E7" s="156"/>
      <c r="F7" s="157">
        <v>138402</v>
      </c>
      <c r="G7" s="158"/>
      <c r="H7" s="159"/>
    </row>
    <row r="8" spans="1:8" x14ac:dyDescent="0.15">
      <c r="A8" s="160"/>
      <c r="B8" s="161"/>
      <c r="C8" s="162"/>
      <c r="D8" s="163">
        <v>28859</v>
      </c>
      <c r="E8" s="164"/>
      <c r="F8" s="165">
        <v>70652</v>
      </c>
      <c r="G8" s="166"/>
      <c r="H8" s="167"/>
    </row>
    <row r="9" spans="1:8" x14ac:dyDescent="0.15">
      <c r="A9" s="148" t="s">
        <v>525</v>
      </c>
      <c r="B9" s="153"/>
      <c r="C9" s="154"/>
      <c r="D9" s="155">
        <v>47802</v>
      </c>
      <c r="E9" s="156"/>
      <c r="F9" s="157">
        <v>146367</v>
      </c>
      <c r="G9" s="158"/>
      <c r="H9" s="159"/>
    </row>
    <row r="10" spans="1:8" x14ac:dyDescent="0.15">
      <c r="A10" s="160"/>
      <c r="B10" s="161"/>
      <c r="C10" s="162"/>
      <c r="D10" s="163">
        <v>30010</v>
      </c>
      <c r="E10" s="164"/>
      <c r="F10" s="165">
        <v>79441</v>
      </c>
      <c r="G10" s="166"/>
      <c r="H10" s="167"/>
    </row>
    <row r="11" spans="1:8" x14ac:dyDescent="0.15">
      <c r="A11" s="148" t="s">
        <v>526</v>
      </c>
      <c r="B11" s="153"/>
      <c r="C11" s="154"/>
      <c r="D11" s="155">
        <v>57799</v>
      </c>
      <c r="E11" s="156"/>
      <c r="F11" s="157">
        <v>165181</v>
      </c>
      <c r="G11" s="158"/>
      <c r="H11" s="159"/>
    </row>
    <row r="12" spans="1:8" x14ac:dyDescent="0.15">
      <c r="A12" s="160"/>
      <c r="B12" s="161"/>
      <c r="C12" s="168"/>
      <c r="D12" s="163">
        <v>42423</v>
      </c>
      <c r="E12" s="164"/>
      <c r="F12" s="165">
        <v>82246</v>
      </c>
      <c r="G12" s="166"/>
      <c r="H12" s="167"/>
    </row>
    <row r="13" spans="1:8" x14ac:dyDescent="0.15">
      <c r="A13" s="148"/>
      <c r="B13" s="153"/>
      <c r="C13" s="169"/>
      <c r="D13" s="170">
        <v>51789</v>
      </c>
      <c r="E13" s="171"/>
      <c r="F13" s="172">
        <v>144096</v>
      </c>
      <c r="G13" s="173"/>
      <c r="H13" s="159"/>
    </row>
    <row r="14" spans="1:8" x14ac:dyDescent="0.15">
      <c r="A14" s="160"/>
      <c r="B14" s="161"/>
      <c r="C14" s="162"/>
      <c r="D14" s="163">
        <v>36075</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5.95</v>
      </c>
      <c r="C19" s="174">
        <f>ROUND(VALUE(SUBSTITUTE(実質収支比率等に係る経年分析!G$48,"▲","-")),2)</f>
        <v>5.69</v>
      </c>
      <c r="D19" s="174">
        <f>ROUND(VALUE(SUBSTITUTE(実質収支比率等に係る経年分析!H$48,"▲","-")),2)</f>
        <v>3.79</v>
      </c>
      <c r="E19" s="174">
        <f>ROUND(VALUE(SUBSTITUTE(実質収支比率等に係る経年分析!I$48,"▲","-")),2)</f>
        <v>5.17</v>
      </c>
      <c r="F19" s="174">
        <f>ROUND(VALUE(SUBSTITUTE(実質収支比率等に係る経年分析!J$48,"▲","-")),2)</f>
        <v>5.79</v>
      </c>
    </row>
    <row r="20" spans="1:11" x14ac:dyDescent="0.15">
      <c r="A20" s="174" t="s">
        <v>53</v>
      </c>
      <c r="B20" s="174">
        <f>ROUND(VALUE(SUBSTITUTE(実質収支比率等に係る経年分析!F$47,"▲","-")),2)</f>
        <v>48.83</v>
      </c>
      <c r="C20" s="174">
        <f>ROUND(VALUE(SUBSTITUTE(実質収支比率等に係る経年分析!G$47,"▲","-")),2)</f>
        <v>48.83</v>
      </c>
      <c r="D20" s="174">
        <f>ROUND(VALUE(SUBSTITUTE(実質収支比率等に係る経年分析!H$47,"▲","-")),2)</f>
        <v>54.5</v>
      </c>
      <c r="E20" s="174">
        <f>ROUND(VALUE(SUBSTITUTE(実質収支比率等に係る経年分析!I$47,"▲","-")),2)</f>
        <v>52.51</v>
      </c>
      <c r="F20" s="174">
        <f>ROUND(VALUE(SUBSTITUTE(実質収支比率等に係る経年分析!J$47,"▲","-")),2)</f>
        <v>48.43</v>
      </c>
    </row>
    <row r="21" spans="1:11" x14ac:dyDescent="0.15">
      <c r="A21" s="174" t="s">
        <v>54</v>
      </c>
      <c r="B21" s="174">
        <f>IF(ISNUMBER(VALUE(SUBSTITUTE(実質収支比率等に係る経年分析!F$49,"▲","-"))),ROUND(VALUE(SUBSTITUTE(実質収支比率等に係る経年分析!F$49,"▲","-")),2),NA())</f>
        <v>-3.52</v>
      </c>
      <c r="C21" s="174">
        <f>IF(ISNUMBER(VALUE(SUBSTITUTE(実質収支比率等に係る経年分析!G$49,"▲","-"))),ROUND(VALUE(SUBSTITUTE(実質収支比率等に係る経年分析!G$49,"▲","-")),2),NA())</f>
        <v>2.88</v>
      </c>
      <c r="D21" s="174">
        <f>IF(ISNUMBER(VALUE(SUBSTITUTE(実質収支比率等に係る経年分析!H$49,"▲","-"))),ROUND(VALUE(SUBSTITUTE(実質収支比率等に係る経年分析!H$49,"▲","-")),2),NA())</f>
        <v>7.92</v>
      </c>
      <c r="E21" s="174">
        <f>IF(ISNUMBER(VALUE(SUBSTITUTE(実質収支比率等に係る経年分析!I$49,"▲","-"))),ROUND(VALUE(SUBSTITUTE(実質収支比率等に係る経年分析!I$49,"▲","-")),2),NA())</f>
        <v>-2.16</v>
      </c>
      <c r="F21" s="174">
        <f>IF(ISNUMBER(VALUE(SUBSTITUTE(実質収支比率等に係る経年分析!J$49,"▲","-"))),ROUND(VALUE(SUBSTITUTE(実質収支比率等に係る経年分析!J$49,"▲","-")),2),NA())</f>
        <v>-4.07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0.19</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石部集落排水事業特別会計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0.41</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1.71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1.1399999999999999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1.1299999999999999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0.48</v>
      </c>
    </row>
    <row r="31" spans="1:11" x14ac:dyDescent="0.15">
      <c r="A31" s="175" t="str">
        <f>IF(連結実質赤字比率に係る赤字・黒字の構成分析!C$39="",NA(),連結実質赤字比率に係る赤字・黒字の構成分析!C$39)</f>
        <v>岩地集落排水事業特別会計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0.53</v>
      </c>
    </row>
    <row r="32" spans="1:11" x14ac:dyDescent="0.15">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4.29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2.97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2.4300000000000002</v>
      </c>
    </row>
    <row r="33" spans="1:16" x14ac:dyDescent="0.15">
      <c r="A33" s="175" t="str">
        <f>IF(連結実質赤字比率に係る赤字・黒字の構成分析!C$37="",NA(),連結実質赤字比率に係る赤字・黒字の構成分析!C$37)</f>
        <v>伊豆まつざき荘事業会計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5.78</v>
      </c>
    </row>
    <row r="36" spans="1:16" x14ac:dyDescent="0.15">
      <c r="A36" s="175" t="str">
        <f>IF(連結実質赤字比率に係る赤字・黒字の構成分析!C$34="",NA(),連結実質赤字比率に係る赤字・黒字の構成分析!C$34)</f>
        <v>温泉事業会計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22.51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22.44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24.52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280</v>
      </c>
      <c r="E42" s="176"/>
      <c r="F42" s="176"/>
      <c r="G42" s="176">
        <f>'実質公債費比率（分子）の構造'!L$52</f>
        <v>297</v>
      </c>
      <c r="H42" s="176"/>
      <c r="I42" s="176"/>
      <c r="J42" s="176">
        <f>'実質公債費比率（分子）の構造'!M$52</f>
        <v>268</v>
      </c>
      <c r="K42" s="176"/>
      <c r="L42" s="176"/>
      <c r="M42" s="176">
        <f>'実質公債費比率（分子）の構造'!N$52</f>
        <v>266</v>
      </c>
      <c r="N42" s="176"/>
      <c r="O42" s="176"/>
      <c r="P42" s="176">
        <f>'実質公債費比率（分子）の構造'!O$52</f>
        <v>259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7</v>
      </c>
      <c r="C44" s="176"/>
      <c r="D44" s="176"/>
      <c r="E44" s="176">
        <f>'実質公債費比率（分子）の構造'!L$50</f>
        <v>6</v>
      </c>
      <c r="F44" s="176"/>
      <c r="G44" s="176"/>
      <c r="H44" s="176">
        <f>'実質公債費比率（分子）の構造'!M$50</f>
        <v>6</v>
      </c>
      <c r="I44" s="176"/>
      <c r="J44" s="176"/>
      <c r="K44" s="176">
        <f>'実質公債費比率（分子）の構造'!N$50</f>
        <v>6</v>
      </c>
      <c r="L44" s="176"/>
      <c r="M44" s="176"/>
      <c r="N44" s="176">
        <f>'実質公債費比率（分子）の構造'!O$50</f>
        <v>6</v>
      </c>
      <c r="O44" s="176"/>
      <c r="P44" s="176"/>
    </row>
    <row r="45" spans="1:16" x14ac:dyDescent="0.15">
      <c r="A45" s="176" t="s">
        <v>63</v>
      </c>
      <c r="B45" s="176">
        <f>'実質公債費比率（分子）の構造'!K$49</f>
        <v>53</v>
      </c>
      <c r="C45" s="176"/>
      <c r="D45" s="176"/>
      <c r="E45" s="176">
        <f>'実質公債費比率（分子）の構造'!L$49</f>
        <v>48</v>
      </c>
      <c r="F45" s="176"/>
      <c r="G45" s="176"/>
      <c r="H45" s="176">
        <f>'実質公債費比率（分子）の構造'!M$49</f>
        <v>35</v>
      </c>
      <c r="I45" s="176"/>
      <c r="J45" s="176"/>
      <c r="K45" s="176">
        <f>'実質公債費比率（分子）の構造'!N$49</f>
        <v>23</v>
      </c>
      <c r="L45" s="176"/>
      <c r="M45" s="176"/>
      <c r="N45" s="176">
        <f>'実質公債費比率（分子）の構造'!O$49</f>
        <v>24</v>
      </c>
      <c r="O45" s="176"/>
      <c r="P45" s="176"/>
    </row>
    <row r="46" spans="1:16" x14ac:dyDescent="0.15">
      <c r="A46" s="176" t="s">
        <v>64</v>
      </c>
      <c r="B46" s="176">
        <f>'実質公債費比率（分子）の構造'!K$48</f>
        <v>7</v>
      </c>
      <c r="C46" s="176"/>
      <c r="D46" s="176"/>
      <c r="E46" s="176">
        <f>'実質公債費比率（分子）の構造'!L$48</f>
        <v>7</v>
      </c>
      <c r="F46" s="176"/>
      <c r="G46" s="176"/>
      <c r="H46" s="176">
        <f>'実質公債費比率（分子）の構造'!M$48</f>
        <v>7</v>
      </c>
      <c r="I46" s="176"/>
      <c r="J46" s="176"/>
      <c r="K46" s="176">
        <f>'実質公債費比率（分子）の構造'!N$48</f>
        <v>13</v>
      </c>
      <c r="L46" s="176"/>
      <c r="M46" s="176"/>
      <c r="N46" s="176">
        <f>'実質公債費比率（分子）の構造'!O$48</f>
        <v>19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301</v>
      </c>
      <c r="C49" s="176"/>
      <c r="D49" s="176"/>
      <c r="E49" s="176">
        <f>'実質公債費比率（分子）の構造'!L$45</f>
        <v>335</v>
      </c>
      <c r="F49" s="176"/>
      <c r="G49" s="176"/>
      <c r="H49" s="176">
        <f>'実質公債費比率（分子）の構造'!M$45</f>
        <v>339</v>
      </c>
      <c r="I49" s="176"/>
      <c r="J49" s="176"/>
      <c r="K49" s="176">
        <f>'実質公債費比率（分子）の構造'!N$45</f>
        <v>351</v>
      </c>
      <c r="L49" s="176"/>
      <c r="M49" s="176"/>
      <c r="N49" s="176">
        <f>'実質公債費比率（分子）の構造'!O$45</f>
        <v>348</v>
      </c>
      <c r="O49" s="176"/>
      <c r="P49" s="176"/>
    </row>
    <row r="50" spans="1:16" x14ac:dyDescent="0.15">
      <c r="A50" s="176" t="s">
        <v>67</v>
      </c>
      <c r="B50" s="176" t="e">
        <f>NA()</f>
        <v>#N/A</v>
      </c>
      <c r="C50" s="176">
        <f>IF(ISNUMBER('実質公債費比率（分子）の構造'!K$53),'実質公債費比率（分子）の構造'!K$53,NA())</f>
        <v>88</v>
      </c>
      <c r="D50" s="176" t="e">
        <f>NA()</f>
        <v>#N/A</v>
      </c>
      <c r="E50" s="176" t="e">
        <f>NA()</f>
        <v>#N/A</v>
      </c>
      <c r="F50" s="176">
        <f>IF(ISNUMBER('実質公債費比率（分子）の構造'!L$53),'実質公債費比率（分子）の構造'!L$53,NA())</f>
        <v>99</v>
      </c>
      <c r="G50" s="176" t="e">
        <f>NA()</f>
        <v>#N/A</v>
      </c>
      <c r="H50" s="176" t="e">
        <f>NA()</f>
        <v>#N/A</v>
      </c>
      <c r="I50" s="176">
        <f>IF(ISNUMBER('実質公債費比率（分子）の構造'!M$53),'実質公債費比率（分子）の構造'!M$53,NA())</f>
        <v>119</v>
      </c>
      <c r="J50" s="176" t="e">
        <f>NA()</f>
        <v>#N/A</v>
      </c>
      <c r="K50" s="176" t="e">
        <f>NA()</f>
        <v>#N/A</v>
      </c>
      <c r="L50" s="176">
        <f>IF(ISNUMBER('実質公債費比率（分子）の構造'!N$53),'実質公債費比率（分子）の構造'!N$53,NA())</f>
        <v>127</v>
      </c>
      <c r="M50" s="176" t="e">
        <f>NA()</f>
        <v>#N/A</v>
      </c>
      <c r="N50" s="176" t="e">
        <f>NA()</f>
        <v>#N/A</v>
      </c>
      <c r="O50" s="176">
        <f>IF(ISNUMBER('実質公債費比率（分子）の構造'!O$53),'実質公債費比率（分子）の構造'!O$53,NA())</f>
        <v>138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2856</v>
      </c>
      <c r="E56" s="175"/>
      <c r="F56" s="175"/>
      <c r="G56" s="175">
        <f>'将来負担比率（分子）の構造'!J$52</f>
        <v>2692</v>
      </c>
      <c r="H56" s="175"/>
      <c r="I56" s="175"/>
      <c r="J56" s="175">
        <f>'将来負担比率（分子）の構造'!K$52</f>
        <v>2568</v>
      </c>
      <c r="K56" s="175"/>
      <c r="L56" s="175"/>
      <c r="M56" s="175">
        <f>'将来負担比率（分子）の構造'!L$52</f>
        <v>2401</v>
      </c>
      <c r="N56" s="175"/>
      <c r="O56" s="175"/>
      <c r="P56" s="175">
        <f>'将来負担比率（分子）の構造'!M$52</f>
        <v>2223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2032</v>
      </c>
      <c r="E58" s="175"/>
      <c r="F58" s="175"/>
      <c r="G58" s="175">
        <f>'将来負担比率（分子）の構造'!J$50</f>
        <v>2063</v>
      </c>
      <c r="H58" s="175"/>
      <c r="I58" s="175"/>
      <c r="J58" s="175">
        <f>'将来負担比率（分子）の構造'!K$50</f>
        <v>2368</v>
      </c>
      <c r="K58" s="175"/>
      <c r="L58" s="175"/>
      <c r="M58" s="175">
        <f>'将来負担比率（分子）の構造'!L$50</f>
        <v>2234</v>
      </c>
      <c r="N58" s="175"/>
      <c r="O58" s="175"/>
      <c r="P58" s="175">
        <f>'将来負担比率（分子）の構造'!M$50</f>
        <v>2036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997</v>
      </c>
      <c r="C62" s="175"/>
      <c r="D62" s="175"/>
      <c r="E62" s="175">
        <f>'将来負担比率（分子）の構造'!J$45</f>
        <v>995</v>
      </c>
      <c r="F62" s="175"/>
      <c r="G62" s="175"/>
      <c r="H62" s="175">
        <f>'将来負担比率（分子）の構造'!K$45</f>
        <v>983</v>
      </c>
      <c r="I62" s="175"/>
      <c r="J62" s="175"/>
      <c r="K62" s="175">
        <f>'将来負担比率（分子）の構造'!L$45</f>
        <v>961</v>
      </c>
      <c r="L62" s="175"/>
      <c r="M62" s="175"/>
      <c r="N62" s="175">
        <f>'将来負担比率（分子）の構造'!M$45</f>
        <v>958</v>
      </c>
      <c r="O62" s="175"/>
      <c r="P62" s="175"/>
    </row>
    <row r="63" spans="1:16" x14ac:dyDescent="0.15">
      <c r="A63" s="175" t="s">
        <v>34</v>
      </c>
      <c r="B63" s="175">
        <f>'将来負担比率（分子）の構造'!I$44</f>
        <v>247</v>
      </c>
      <c r="C63" s="175"/>
      <c r="D63" s="175"/>
      <c r="E63" s="175">
        <f>'将来負担比率（分子）の構造'!J$44</f>
        <v>207</v>
      </c>
      <c r="F63" s="175"/>
      <c r="G63" s="175"/>
      <c r="H63" s="175">
        <f>'将来負担比率（分子）の構造'!K$44</f>
        <v>188</v>
      </c>
      <c r="I63" s="175"/>
      <c r="J63" s="175"/>
      <c r="K63" s="175">
        <f>'将来負担比率（分子）の構造'!L$44</f>
        <v>183</v>
      </c>
      <c r="L63" s="175"/>
      <c r="M63" s="175"/>
      <c r="N63" s="175">
        <f>'将来負担比率（分子）の構造'!M$44</f>
        <v>182</v>
      </c>
      <c r="O63" s="175"/>
      <c r="P63" s="175"/>
    </row>
    <row r="64" spans="1:16" x14ac:dyDescent="0.15">
      <c r="A64" s="175" t="s">
        <v>33</v>
      </c>
      <c r="B64" s="175">
        <f>'将来負担比率（分子）の構造'!I$43</f>
        <v>35</v>
      </c>
      <c r="C64" s="175"/>
      <c r="D64" s="175"/>
      <c r="E64" s="175">
        <f>'将来負担比率（分子）の構造'!J$43</f>
        <v>29</v>
      </c>
      <c r="F64" s="175"/>
      <c r="G64" s="175"/>
      <c r="H64" s="175">
        <f>'将来負担比率（分子）の構造'!K$43</f>
        <v>27</v>
      </c>
      <c r="I64" s="175"/>
      <c r="J64" s="175"/>
      <c r="K64" s="175">
        <f>'将来負担比率（分子）の構造'!L$43</f>
        <v>16</v>
      </c>
      <c r="L64" s="175"/>
      <c r="M64" s="175"/>
      <c r="N64" s="175">
        <f>'将来負担比率（分子）の構造'!M$43</f>
        <v>25</v>
      </c>
      <c r="O64" s="175"/>
      <c r="P64" s="175"/>
    </row>
    <row r="65" spans="1:16" x14ac:dyDescent="0.15">
      <c r="A65" s="175" t="s">
        <v>32</v>
      </c>
      <c r="B65" s="175">
        <f>'将来負担比率（分子）の構造'!I$42</f>
        <v>59</v>
      </c>
      <c r="C65" s="175"/>
      <c r="D65" s="175"/>
      <c r="E65" s="175">
        <f>'将来負担比率（分子）の構造'!J$42</f>
        <v>54</v>
      </c>
      <c r="F65" s="175"/>
      <c r="G65" s="175"/>
      <c r="H65" s="175">
        <f>'将来負担比率（分子）の構造'!K$42</f>
        <v>48</v>
      </c>
      <c r="I65" s="175"/>
      <c r="J65" s="175"/>
      <c r="K65" s="175">
        <f>'将来負担比率（分子）の構造'!L$42</f>
        <v>43</v>
      </c>
      <c r="L65" s="175"/>
      <c r="M65" s="175"/>
      <c r="N65" s="175">
        <f>'将来負担比率（分子）の構造'!M$42</f>
        <v>37</v>
      </c>
      <c r="O65" s="175"/>
      <c r="P65" s="175"/>
    </row>
    <row r="66" spans="1:16" x14ac:dyDescent="0.15">
      <c r="A66" s="175" t="s">
        <v>31</v>
      </c>
      <c r="B66" s="175">
        <f>'将来負担比率（分子）の構造'!I$41</f>
        <v>3260</v>
      </c>
      <c r="C66" s="175"/>
      <c r="D66" s="175"/>
      <c r="E66" s="175">
        <f>'将来負担比率（分子）の構造'!J$41</f>
        <v>3079</v>
      </c>
      <c r="F66" s="175"/>
      <c r="G66" s="175"/>
      <c r="H66" s="175">
        <f>'将来負担比率（分子）の構造'!K$41</f>
        <v>2898</v>
      </c>
      <c r="I66" s="175"/>
      <c r="J66" s="175"/>
      <c r="K66" s="175">
        <f>'将来負担比率（分子）の構造'!L$41</f>
        <v>2692</v>
      </c>
      <c r="L66" s="175"/>
      <c r="M66" s="175"/>
      <c r="N66" s="175">
        <f>'将来負担比率（分子）の構造'!M$41</f>
        <v>2433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1464</v>
      </c>
      <c r="C72" s="179">
        <f>基金残高に係る経年分析!G55</f>
        <v>1374</v>
      </c>
      <c r="D72" s="179">
        <f>基金残高に係る経年分析!H55</f>
        <v>1254</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909</v>
      </c>
      <c r="C74" s="179">
        <f>基金残高に係る経年分析!G57</f>
        <v>862</v>
      </c>
      <c r="D74" s="179">
        <f>基金残高に係る経年分析!H57</f>
        <v>783</v>
      </c>
    </row>
  </sheetData>
  <sheetProtection algorithmName="SHA-512" hashValue="jUuf4HauiOxVsuGDni3Fa196jva/0VM+SLKagROuGvAqlr+gS2ng38CC+XGcbT3o/hOmOTE311249XZYgVNpyg==" saltValue="U3PCDkkyKr9oe3BN0Uze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菊池 貴幸</cp:lastModifiedBy>
  <cp:lastPrinted>2025-03-19T02:31:44Z</cp:lastPrinted>
  <dcterms:created xsi:type="dcterms:W3CDTF">2025-02-19T02:55:39Z</dcterms:created>
  <dcterms:modified xsi:type="dcterms:W3CDTF">2025-03-25T23:37:24Z</dcterms:modified>
  <cp:category/>
</cp:coreProperties>
</file>